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heckCompatibility="1"/>
  <mc:AlternateContent xmlns:mc="http://schemas.openxmlformats.org/markup-compatibility/2006">
    <mc:Choice Requires="x15">
      <x15ac:absPath xmlns:x15ac="http://schemas.microsoft.com/office/spreadsheetml/2010/11/ac" url="C:\Users\jmquilez.PROTUBSA\Desktop\"/>
    </mc:Choice>
  </mc:AlternateContent>
  <xr:revisionPtr revIDLastSave="0" documentId="10_ncr:8100000_{081A02CC-A8DD-47AA-AE84-CC0DC3CCDC5E}" xr6:coauthVersionLast="34" xr6:coauthVersionMax="34" xr10:uidLastSave="{00000000-0000-0000-0000-000000000000}"/>
  <bookViews>
    <workbookView xWindow="32775" yWindow="15" windowWidth="9630" windowHeight="2580" tabRatio="899" firstSheet="1" activeTab="1" xr2:uid="{00000000-000D-0000-FFFF-FFFF00000000}"/>
  </bookViews>
  <sheets>
    <sheet name="calc" sheetId="1" state="hidden" r:id="rId1"/>
    <sheet name="Offer" sheetId="140" r:id="rId2"/>
    <sheet name="Proform" sheetId="141" r:id="rId3"/>
    <sheet name="Packing" sheetId="138" r:id="rId4"/>
    <sheet name="Invoice" sheetId="139" r:id="rId5"/>
  </sheets>
  <definedNames>
    <definedName name="aaa" localSheetId="4">#REF!</definedName>
    <definedName name="aaa">#REF!</definedName>
    <definedName name="_xlnm.Print_Area" localSheetId="4">Invoice!$B$2:$K$73</definedName>
    <definedName name="_xlnm.Print_Area" localSheetId="1">Offer!$B$2:$K$73</definedName>
    <definedName name="_xlnm.Print_Area" localSheetId="3">Packing!$B$2:$K$73</definedName>
    <definedName name="_xlnm.Print_Area" localSheetId="2">Proform!$B$2:$K$73</definedName>
    <definedName name="ccc" localSheetId="4">#REF!</definedName>
    <definedName name="ccc" localSheetId="3">#REF!</definedName>
    <definedName name="ccc">#REF!</definedName>
    <definedName name="IG" localSheetId="4">#REF!</definedName>
    <definedName name="IG" localSheetId="3">#REF!</definedName>
    <definedName name="IG">#REF!</definedName>
    <definedName name="IGARA020712" localSheetId="4">#REF!</definedName>
    <definedName name="IGARA020712" localSheetId="3">#REF!</definedName>
    <definedName name="IGARA020712">#REF!</definedName>
    <definedName name="menasteel_3" localSheetId="4">#REF!</definedName>
    <definedName name="menasteel_3" localSheetId="3">#REF!</definedName>
    <definedName name="menasteel_3">#REF!</definedName>
    <definedName name="ptassin" localSheetId="4">#REF!</definedName>
    <definedName name="ptassin" localSheetId="3">#REF!</definedName>
    <definedName name="ptassin">#REF!</definedName>
    <definedName name="taula01">calc!$B$2:$E$8</definedName>
    <definedName name="taulapreus" localSheetId="4">#REF!</definedName>
    <definedName name="taulapreus" localSheetId="3">#REF!</definedName>
    <definedName name="taulapreus">#REF!</definedName>
  </definedNames>
  <calcPr calcId="162913"/>
</workbook>
</file>

<file path=xl/calcChain.xml><?xml version="1.0" encoding="utf-8"?>
<calcChain xmlns="http://schemas.openxmlformats.org/spreadsheetml/2006/main">
  <c r="G40" i="139" l="1"/>
  <c r="J40" i="139" s="1"/>
  <c r="G39" i="139"/>
  <c r="J39" i="139" s="1"/>
  <c r="G38" i="139"/>
  <c r="J38" i="139" s="1"/>
  <c r="G35" i="139"/>
  <c r="J35" i="139" s="1"/>
  <c r="G33" i="139"/>
  <c r="J33" i="139" s="1"/>
  <c r="G32" i="139"/>
  <c r="J32" i="139" s="1"/>
  <c r="J54" i="139" s="1"/>
  <c r="J58" i="139" s="1"/>
  <c r="J40" i="138"/>
  <c r="G40" i="138"/>
  <c r="G39" i="138"/>
  <c r="J39" i="138" s="1"/>
  <c r="J38" i="138"/>
  <c r="G38" i="138"/>
  <c r="G35" i="138"/>
  <c r="J35" i="138" s="1"/>
  <c r="J33" i="138"/>
  <c r="G33" i="138"/>
  <c r="G32" i="138"/>
  <c r="J32" i="138" s="1"/>
  <c r="J54" i="138" s="1"/>
  <c r="J58" i="138" s="1"/>
  <c r="G40" i="141"/>
  <c r="J40" i="141" s="1"/>
  <c r="G39" i="141"/>
  <c r="J39" i="141" s="1"/>
  <c r="G38" i="141"/>
  <c r="J38" i="141" s="1"/>
  <c r="G35" i="141"/>
  <c r="J35" i="141" s="1"/>
  <c r="G33" i="141"/>
  <c r="J33" i="141" s="1"/>
  <c r="G32" i="141"/>
  <c r="J32" i="141" s="1"/>
  <c r="J54" i="141" s="1"/>
  <c r="J58" i="141" s="1"/>
  <c r="G53" i="139" l="1"/>
  <c r="G53" i="138"/>
  <c r="G53" i="141"/>
  <c r="J58" i="140"/>
  <c r="J54" i="140"/>
  <c r="G40" i="140"/>
  <c r="J40" i="140" s="1"/>
  <c r="G39" i="140"/>
  <c r="J39" i="140" s="1"/>
  <c r="G38" i="140"/>
  <c r="J38" i="140" s="1"/>
  <c r="G35" i="140"/>
  <c r="J35" i="140" s="1"/>
  <c r="J33" i="140"/>
  <c r="G33" i="140"/>
  <c r="G32" i="140"/>
  <c r="J32" i="140" s="1"/>
  <c r="G53" i="140" l="1"/>
  <c r="H10" i="1" l="1"/>
  <c r="H11" i="1"/>
  <c r="D5" i="1"/>
  <c r="D7" i="1"/>
  <c r="G22" i="1"/>
  <c r="G25" i="1"/>
  <c r="G31" i="1"/>
  <c r="G26" i="1"/>
  <c r="D4" i="1"/>
  <c r="I19" i="1"/>
  <c r="G29" i="1"/>
  <c r="G33" i="1"/>
  <c r="G35" i="1" s="1"/>
  <c r="D19" i="1"/>
  <c r="N19" i="1"/>
  <c r="F19" i="1"/>
  <c r="D2" i="1"/>
  <c r="K17" i="1"/>
  <c r="E19" i="1"/>
  <c r="D3" i="1"/>
  <c r="K18" i="1"/>
  <c r="C18" i="1"/>
  <c r="D17" i="1"/>
  <c r="G17" i="1"/>
  <c r="G18" i="1"/>
  <c r="I18" i="1"/>
  <c r="H18" i="1"/>
  <c r="M18" i="1"/>
  <c r="D18" i="1"/>
  <c r="E18" i="1"/>
  <c r="F17" i="1"/>
  <c r="I17" i="1"/>
  <c r="J18" i="1"/>
  <c r="J17" i="1"/>
  <c r="D8" i="1"/>
  <c r="H23" i="1"/>
  <c r="F23" i="1"/>
  <c r="L17" i="1"/>
  <c r="K23" i="1"/>
  <c r="H22" i="1"/>
  <c r="L22" i="1"/>
  <c r="K22" i="1"/>
  <c r="D22" i="1"/>
  <c r="J23" i="1"/>
  <c r="G23" i="1"/>
  <c r="O18" i="1"/>
  <c r="H17" i="1"/>
  <c r="D23" i="1"/>
  <c r="O23" i="1"/>
  <c r="N23" i="1"/>
  <c r="C23" i="1"/>
  <c r="L23" i="1"/>
  <c r="M23" i="1"/>
  <c r="N18" i="1"/>
  <c r="M17" i="1"/>
  <c r="O20" i="1"/>
  <c r="N20" i="1"/>
  <c r="C20" i="1"/>
  <c r="H20" i="1"/>
  <c r="D20" i="1"/>
  <c r="K20" i="1"/>
  <c r="M20" i="1"/>
  <c r="L20" i="1"/>
  <c r="E20" i="1"/>
  <c r="F20" i="1"/>
  <c r="G20" i="1"/>
  <c r="I20" i="1"/>
  <c r="J20" i="1"/>
  <c r="F22" i="1"/>
  <c r="C22" i="1"/>
  <c r="N22" i="1"/>
  <c r="K19" i="1"/>
  <c r="M19" i="1"/>
  <c r="H19" i="1"/>
  <c r="D6" i="1"/>
  <c r="E23" i="1"/>
  <c r="N17" i="1"/>
  <c r="L18" i="1"/>
  <c r="I23" i="1"/>
  <c r="I22" i="1"/>
  <c r="M22" i="1"/>
  <c r="O22" i="1"/>
  <c r="C17" i="1"/>
  <c r="E17" i="1"/>
  <c r="F18" i="1"/>
  <c r="O17" i="1"/>
  <c r="J19" i="1"/>
  <c r="G32" i="1"/>
  <c r="H32" i="1" s="1"/>
  <c r="H33" i="1" s="1"/>
  <c r="H35" i="1" s="1"/>
  <c r="O19" i="1"/>
  <c r="C19" i="1"/>
  <c r="E22" i="1"/>
  <c r="J22" i="1"/>
  <c r="L19" i="1"/>
  <c r="G19" i="1"/>
  <c r="J21" i="1"/>
  <c r="F21" i="1"/>
  <c r="L21" i="1"/>
  <c r="I21" i="1"/>
  <c r="O21" i="1"/>
  <c r="C21" i="1"/>
  <c r="E21" i="1"/>
  <c r="K21" i="1"/>
  <c r="N21" i="1"/>
  <c r="M21" i="1"/>
  <c r="D21" i="1"/>
  <c r="H21" i="1"/>
  <c r="G21" i="1"/>
</calcChain>
</file>

<file path=xl/sharedStrings.xml><?xml version="1.0" encoding="utf-8"?>
<sst xmlns="http://schemas.openxmlformats.org/spreadsheetml/2006/main" count="154" uniqueCount="46">
  <si>
    <t xml:space="preserve"> Material description   Dimension  / Supply form</t>
  </si>
  <si>
    <t xml:space="preserve"> Quantity Mt.</t>
  </si>
  <si>
    <t>Unity</t>
  </si>
  <si>
    <t>Euros value</t>
  </si>
  <si>
    <t>Total Euros</t>
  </si>
  <si>
    <t>metros</t>
  </si>
  <si>
    <t>transfer</t>
  </si>
  <si>
    <t>sonido</t>
  </si>
  <si>
    <t>precio metro</t>
  </si>
  <si>
    <t>ptas/m</t>
  </si>
  <si>
    <t xml:space="preserve">Dto. </t>
  </si>
  <si>
    <t>precio transfer</t>
  </si>
  <si>
    <t>pts/Sec</t>
  </si>
  <si>
    <t>Dto.</t>
  </si>
  <si>
    <t>formula general</t>
  </si>
  <si>
    <t>duracion</t>
  </si>
  <si>
    <t>no. copias</t>
  </si>
  <si>
    <t>transfer+
sonido+
copias</t>
  </si>
  <si>
    <t>solo copias</t>
  </si>
  <si>
    <t>puesta en marcha</t>
  </si>
  <si>
    <t>obtencion sonido</t>
  </si>
  <si>
    <t>copias</t>
  </si>
  <si>
    <t>TOTAL</t>
  </si>
  <si>
    <t>precio copia</t>
  </si>
  <si>
    <t>Ton.</t>
  </si>
  <si>
    <t>Quantity Ton.</t>
  </si>
  <si>
    <t>Seamless tubes, norm EN10297/EN10210, steel grade E355/S355J2H, cert. EN10204.3.1.</t>
  </si>
  <si>
    <t xml:space="preserve"> </t>
  </si>
  <si>
    <t>Item01. Ø 273 x 12,5 x 248</t>
  </si>
  <si>
    <t>Round bars EN10083, steel grade F114 (C45)</t>
  </si>
  <si>
    <t>Item04. Ø 120</t>
  </si>
  <si>
    <t xml:space="preserve">32 tubes x 3.110 mm. </t>
  </si>
  <si>
    <t>1 tubes x 3.160 mm.</t>
  </si>
  <si>
    <t xml:space="preserve">  28 tubes x 3.060 mm.</t>
  </si>
  <si>
    <t>Item02. Ø 298,5 x 12,5 x 273,5</t>
  </si>
  <si>
    <t>Item03. Ø 140</t>
  </si>
  <si>
    <t xml:space="preserve">  2 bar x 620 mm.</t>
  </si>
  <si>
    <t xml:space="preserve">  64 bar x 470 mm.</t>
  </si>
  <si>
    <t>Item05. Ø 120</t>
  </si>
  <si>
    <t xml:space="preserve">  56 bar x 610 mm.</t>
  </si>
  <si>
    <t>Delivery time:</t>
  </si>
  <si>
    <t>Item01.  firts days of November</t>
  </si>
  <si>
    <t>Item03.04.05.  15 days except sales.</t>
  </si>
  <si>
    <t>Item02.  firts days of December</t>
  </si>
  <si>
    <t>Origin: items 1 and 2  EU, items 3, 4 and 5 CHINA.</t>
  </si>
  <si>
    <t>Euros/Un.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</si>
</sst>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[$€-2]\ * #,##0.00_ ;_ [$€-2]\ * \-#,##0.00_ ;_ [$€-2]\ * &quot;-&quot;??_ "/>
    <numFmt numFmtId="165" formatCode="_-* #,##0.00\ [$€-1]_-;\-* #,##0.00\ [$€-1]_-;_-* &quot;-&quot;??\ [$€-1]_-;_-@_-"/>
    <numFmt numFmtId="166" formatCode="#,##0.00_ ;\-#,##0.00\ "/>
    <numFmt numFmtId="167" formatCode="#,##0.0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9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4" tint="-0.249977111117893"/>
      <name val="Arial"/>
      <family val="2"/>
    </font>
    <font>
      <sz val="10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47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hidden="1"/>
    </xf>
    <xf numFmtId="10" fontId="0" fillId="2" borderId="0" xfId="0" applyNumberFormat="1" applyFill="1" applyProtection="1">
      <protection hidden="1"/>
    </xf>
    <xf numFmtId="3" fontId="1" fillId="0" borderId="0" xfId="0" applyNumberFormat="1" applyFont="1" applyProtection="1">
      <protection hidden="1"/>
    </xf>
    <xf numFmtId="9" fontId="0" fillId="2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0" fontId="0" fillId="4" borderId="0" xfId="0" applyFill="1" applyProtection="1">
      <protection hidden="1"/>
    </xf>
    <xf numFmtId="3" fontId="0" fillId="5" borderId="0" xfId="0" applyNumberFormat="1" applyFill="1" applyProtection="1">
      <protection hidden="1"/>
    </xf>
    <xf numFmtId="0" fontId="0" fillId="6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0" fillId="0" borderId="0" xfId="0" applyAlignment="1" applyProtection="1">
      <alignment wrapText="1"/>
      <protection hidden="1"/>
    </xf>
    <xf numFmtId="3" fontId="0" fillId="7" borderId="0" xfId="0" applyNumberFormat="1" applyFill="1" applyProtection="1">
      <protection hidden="1"/>
    </xf>
    <xf numFmtId="0" fontId="0" fillId="5" borderId="0" xfId="0" applyFill="1" applyProtection="1">
      <protection hidden="1"/>
    </xf>
    <xf numFmtId="3" fontId="1" fillId="7" borderId="0" xfId="0" applyNumberFormat="1" applyFont="1" applyFill="1" applyProtection="1">
      <protection hidden="1"/>
    </xf>
    <xf numFmtId="3" fontId="1" fillId="5" borderId="0" xfId="0" applyNumberFormat="1" applyFont="1" applyFill="1" applyProtection="1">
      <protection hidden="1"/>
    </xf>
    <xf numFmtId="0" fontId="0" fillId="7" borderId="0" xfId="0" applyFill="1" applyProtection="1">
      <protection hidden="1"/>
    </xf>
    <xf numFmtId="0" fontId="0" fillId="8" borderId="0" xfId="0" applyFill="1"/>
    <xf numFmtId="0" fontId="0" fillId="8" borderId="0" xfId="0" applyFill="1" applyBorder="1"/>
    <xf numFmtId="165" fontId="2" fillId="8" borderId="0" xfId="0" applyNumberFormat="1" applyFont="1" applyFill="1" applyBorder="1"/>
    <xf numFmtId="0" fontId="6" fillId="8" borderId="0" xfId="0" applyFont="1" applyFill="1" applyBorder="1"/>
    <xf numFmtId="0" fontId="2" fillId="8" borderId="3" xfId="0" applyFont="1" applyFill="1" applyBorder="1"/>
    <xf numFmtId="0" fontId="10" fillId="8" borderId="4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5" fillId="8" borderId="0" xfId="0" applyFont="1" applyFill="1" applyBorder="1"/>
    <xf numFmtId="0" fontId="9" fillId="8" borderId="4" xfId="0" applyFont="1" applyFill="1" applyBorder="1" applyAlignment="1"/>
    <xf numFmtId="0" fontId="11" fillId="8" borderId="7" xfId="0" applyFont="1" applyFill="1" applyBorder="1" applyAlignment="1">
      <alignment horizontal="left" vertical="center" wrapText="1"/>
    </xf>
    <xf numFmtId="4" fontId="11" fillId="8" borderId="2" xfId="0" applyNumberFormat="1" applyFont="1" applyFill="1" applyBorder="1" applyAlignment="1">
      <alignment horizontal="right" vertical="center" wrapText="1"/>
    </xf>
    <xf numFmtId="4" fontId="11" fillId="8" borderId="1" xfId="0" applyNumberFormat="1" applyFont="1" applyFill="1" applyBorder="1" applyAlignment="1">
      <alignment horizontal="right" vertical="center" wrapText="1"/>
    </xf>
    <xf numFmtId="0" fontId="11" fillId="8" borderId="1" xfId="0" applyFont="1" applyFill="1" applyBorder="1" applyAlignment="1">
      <alignment horizontal="center" vertical="center" wrapText="1"/>
    </xf>
    <xf numFmtId="166" fontId="11" fillId="9" borderId="1" xfId="0" applyNumberFormat="1" applyFont="1" applyFill="1" applyBorder="1" applyAlignment="1">
      <alignment horizontal="right"/>
    </xf>
    <xf numFmtId="0" fontId="2" fillId="8" borderId="0" xfId="0" applyFont="1" applyFill="1" applyBorder="1"/>
    <xf numFmtId="0" fontId="2" fillId="8" borderId="0" xfId="0" applyFont="1" applyFill="1"/>
    <xf numFmtId="0" fontId="2" fillId="8" borderId="0" xfId="0" applyFont="1" applyFill="1" applyBorder="1" applyAlignment="1"/>
    <xf numFmtId="0" fontId="2" fillId="8" borderId="0" xfId="0" applyNumberFormat="1" applyFont="1" applyFill="1" applyBorder="1" applyAlignment="1">
      <alignment horizontal="center"/>
    </xf>
    <xf numFmtId="14" fontId="2" fillId="8" borderId="0" xfId="0" applyNumberFormat="1" applyFont="1" applyFill="1" applyBorder="1" applyAlignment="1">
      <alignment horizontal="center"/>
    </xf>
    <xf numFmtId="0" fontId="1" fillId="8" borderId="0" xfId="0" applyFont="1" applyFill="1" applyBorder="1"/>
    <xf numFmtId="0" fontId="11" fillId="8" borderId="7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left" vertical="center" wrapText="1"/>
    </xf>
    <xf numFmtId="4" fontId="11" fillId="9" borderId="1" xfId="0" applyNumberFormat="1" applyFont="1" applyFill="1" applyBorder="1" applyAlignment="1">
      <alignment horizontal="righ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3" fillId="8" borderId="0" xfId="0" applyFont="1" applyFill="1" applyBorder="1"/>
    <xf numFmtId="4" fontId="12" fillId="9" borderId="2" xfId="0" applyNumberFormat="1" applyFont="1" applyFill="1" applyBorder="1" applyAlignment="1">
      <alignment horizontal="right" vertical="center"/>
    </xf>
    <xf numFmtId="167" fontId="11" fillId="8" borderId="1" xfId="0" applyNumberFormat="1" applyFont="1" applyFill="1" applyBorder="1" applyAlignment="1">
      <alignment horizontal="right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/>
    </xf>
    <xf numFmtId="9" fontId="1" fillId="8" borderId="0" xfId="0" applyNumberFormat="1" applyFont="1" applyFill="1" applyBorder="1" applyAlignment="1">
      <alignment horizontal="center" vertical="center" wrapText="1"/>
    </xf>
    <xf numFmtId="165" fontId="2" fillId="8" borderId="0" xfId="0" applyNumberFormat="1" applyFont="1" applyFill="1" applyBorder="1" applyAlignment="1"/>
    <xf numFmtId="0" fontId="4" fillId="8" borderId="6" xfId="0" applyFont="1" applyFill="1" applyBorder="1"/>
    <xf numFmtId="0" fontId="14" fillId="8" borderId="6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right"/>
    </xf>
    <xf numFmtId="4" fontId="13" fillId="8" borderId="2" xfId="0" applyNumberFormat="1" applyFont="1" applyFill="1" applyBorder="1" applyAlignment="1">
      <alignment horizontal="right" vertical="center" wrapText="1"/>
    </xf>
    <xf numFmtId="167" fontId="13" fillId="8" borderId="1" xfId="0" applyNumberFormat="1" applyFont="1" applyFill="1" applyBorder="1" applyAlignment="1">
      <alignment horizontal="right" vertical="center" wrapText="1"/>
    </xf>
    <xf numFmtId="4" fontId="13" fillId="8" borderId="1" xfId="0" applyNumberFormat="1" applyFont="1" applyFill="1" applyBorder="1" applyAlignment="1">
      <alignment horizontal="right" vertical="center" wrapText="1"/>
    </xf>
    <xf numFmtId="0" fontId="13" fillId="8" borderId="1" xfId="0" applyFont="1" applyFill="1" applyBorder="1" applyAlignment="1">
      <alignment horizontal="center" vertical="center" wrapText="1"/>
    </xf>
    <xf numFmtId="166" fontId="13" fillId="9" borderId="1" xfId="0" applyNumberFormat="1" applyFont="1" applyFill="1" applyBorder="1" applyAlignment="1">
      <alignment horizontal="right"/>
    </xf>
    <xf numFmtId="0" fontId="1" fillId="8" borderId="6" xfId="0" applyFont="1" applyFill="1" applyBorder="1"/>
    <xf numFmtId="2" fontId="2" fillId="8" borderId="3" xfId="0" applyNumberFormat="1" applyFont="1" applyFill="1" applyBorder="1"/>
    <xf numFmtId="0" fontId="15" fillId="0" borderId="0" xfId="0" applyFont="1" applyAlignment="1">
      <alignment vertical="center" readingOrder="1"/>
    </xf>
    <xf numFmtId="0" fontId="10" fillId="8" borderId="7" xfId="0" applyFont="1" applyFill="1" applyBorder="1" applyAlignment="1">
      <alignment horizontal="left" vertical="center" wrapText="1"/>
    </xf>
    <xf numFmtId="0" fontId="16" fillId="8" borderId="6" xfId="0" applyFont="1" applyFill="1" applyBorder="1"/>
    <xf numFmtId="0" fontId="17" fillId="8" borderId="6" xfId="0" applyFont="1" applyFill="1" applyBorder="1"/>
    <xf numFmtId="0" fontId="2" fillId="10" borderId="0" xfId="0" applyFont="1" applyFill="1"/>
    <xf numFmtId="0" fontId="2" fillId="10" borderId="0" xfId="0" applyFont="1" applyFill="1" applyBorder="1"/>
    <xf numFmtId="0" fontId="7" fillId="10" borderId="0" xfId="0" applyFont="1" applyFill="1" applyBorder="1"/>
    <xf numFmtId="0" fontId="7" fillId="10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167" fontId="11" fillId="8" borderId="2" xfId="0" applyNumberFormat="1" applyFont="1" applyFill="1" applyBorder="1" applyAlignment="1">
      <alignment horizontal="right" vertical="center" wrapText="1"/>
    </xf>
    <xf numFmtId="167" fontId="13" fillId="8" borderId="2" xfId="0" applyNumberFormat="1" applyFont="1" applyFill="1" applyBorder="1" applyAlignment="1">
      <alignment horizontal="right" vertical="center" wrapText="1"/>
    </xf>
    <xf numFmtId="167" fontId="9" fillId="9" borderId="2" xfId="0" applyNumberFormat="1" applyFont="1" applyFill="1" applyBorder="1" applyAlignment="1">
      <alignment horizontal="right" vertical="center" wrapText="1"/>
    </xf>
    <xf numFmtId="4" fontId="11" fillId="8" borderId="8" xfId="0" applyNumberFormat="1" applyFont="1" applyFill="1" applyBorder="1" applyAlignment="1">
      <alignment horizontal="right" vertical="center" wrapText="1"/>
    </xf>
    <xf numFmtId="4" fontId="13" fillId="8" borderId="8" xfId="0" applyNumberFormat="1" applyFont="1" applyFill="1" applyBorder="1" applyAlignment="1">
      <alignment horizontal="right" vertical="center" wrapText="1"/>
    </xf>
    <xf numFmtId="4" fontId="12" fillId="9" borderId="8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right" vertical="center" wrapText="1"/>
    </xf>
    <xf numFmtId="0" fontId="8" fillId="9" borderId="1" xfId="0" applyFont="1" applyFill="1" applyBorder="1" applyAlignment="1">
      <alignment horizontal="right" vertical="center" wrapText="1" shrinkToFit="1"/>
    </xf>
    <xf numFmtId="0" fontId="8" fillId="9" borderId="1" xfId="0" applyFont="1" applyFill="1" applyBorder="1" applyAlignment="1">
      <alignment horizontal="right" vertical="center"/>
    </xf>
    <xf numFmtId="0" fontId="1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8" fillId="9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8" fillId="11" borderId="0" xfId="0" applyFont="1" applyFill="1" applyBorder="1" applyAlignment="1">
      <alignment horizontal="left" vertical="center" wrapText="1"/>
    </xf>
    <xf numFmtId="0" fontId="18" fillId="11" borderId="0" xfId="0" applyFont="1" applyFill="1" applyAlignment="1"/>
    <xf numFmtId="0" fontId="2" fillId="11" borderId="0" xfId="0" applyFont="1" applyFill="1" applyBorder="1" applyAlignment="1">
      <alignment horizontal="left" vertical="center" wrapText="1"/>
    </xf>
    <xf numFmtId="0" fontId="0" fillId="0" borderId="0" xfId="0" applyAlignment="1"/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1800226</xdr:colOff>
      <xdr:row>2</xdr:row>
      <xdr:rowOff>53341</xdr:rowOff>
    </xdr:from>
    <xdr:to>
      <xdr:col>10</xdr:col>
      <xdr:colOff>19052</xdr:colOff>
      <xdr:row>4</xdr:row>
      <xdr:rowOff>131446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157D55CF-0580-4815-87F7-8D2DFB5F5ED3}"/>
            </a:ext>
          </a:extLst>
        </xdr:cNvPr>
        <xdr:cNvSpPr>
          <a:spLocks noChangeArrowheads="1"/>
        </xdr:cNvSpPr>
      </xdr:nvSpPr>
      <xdr:spPr bwMode="auto">
        <a:xfrm>
          <a:off x="4267201" y="377191"/>
          <a:ext cx="3657601" cy="535305"/>
        </a:xfrm>
        <a:prstGeom prst="flowChartAlternateProcess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211455</xdr:colOff>
      <xdr:row>10</xdr:row>
      <xdr:rowOff>40005</xdr:rowOff>
    </xdr:from>
    <xdr:to>
      <xdr:col>3</xdr:col>
      <xdr:colOff>1276350</xdr:colOff>
      <xdr:row>23</xdr:row>
      <xdr:rowOff>17145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B2778EE-65D9-47A4-81C3-2D07407618DF}"/>
            </a:ext>
          </a:extLst>
        </xdr:cNvPr>
        <xdr:cNvSpPr>
          <a:spLocks noChangeArrowheads="1"/>
        </xdr:cNvSpPr>
      </xdr:nvSpPr>
      <xdr:spPr bwMode="auto">
        <a:xfrm>
          <a:off x="363855" y="1830705"/>
          <a:ext cx="3379470" cy="2082165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Delivery address:</a:t>
          </a:r>
        </a:p>
      </xdr:txBody>
    </xdr:sp>
    <xdr:clientData/>
  </xdr:twoCellAnchor>
  <xdr:twoCellAnchor>
    <xdr:from>
      <xdr:col>2</xdr:col>
      <xdr:colOff>15239</xdr:colOff>
      <xdr:row>2</xdr:row>
      <xdr:rowOff>15240</xdr:rowOff>
    </xdr:from>
    <xdr:to>
      <xdr:col>3</xdr:col>
      <xdr:colOff>904874</xdr:colOff>
      <xdr:row>6</xdr:row>
      <xdr:rowOff>0</xdr:rowOff>
    </xdr:to>
    <xdr:pic>
      <xdr:nvPicPr>
        <xdr:cNvPr id="4" name="Picture 2" descr="logo_protubsa_completo">
          <a:extLst>
            <a:ext uri="{FF2B5EF4-FFF2-40B4-BE49-F238E27FC236}">
              <a16:creationId xmlns:a16="http://schemas.microsoft.com/office/drawing/2014/main" id="{60712F37-BFEF-4227-95D0-86733C83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89" y="339090"/>
          <a:ext cx="2918460" cy="77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1905001</xdr:colOff>
      <xdr:row>3</xdr:row>
      <xdr:rowOff>66675</xdr:rowOff>
    </xdr:from>
    <xdr:to>
      <xdr:col>9</xdr:col>
      <xdr:colOff>897255</xdr:colOff>
      <xdr:row>3</xdr:row>
      <xdr:rowOff>262890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5DF9AAAD-1727-4F9E-B34B-10D13D6C0A86}"/>
            </a:ext>
          </a:extLst>
        </xdr:cNvPr>
        <xdr:cNvSpPr txBox="1">
          <a:spLocks noChangeArrowheads="1"/>
        </xdr:cNvSpPr>
      </xdr:nvSpPr>
      <xdr:spPr bwMode="auto">
        <a:xfrm>
          <a:off x="4371976" y="552450"/>
          <a:ext cx="3507104" cy="19621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36576" tIns="27432" rIns="0" bIns="0" anchor="t"/>
        <a:lstStyle/>
        <a:p>
          <a:pPr algn="l" rtl="0">
            <a:lnSpc>
              <a:spcPts val="10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OFFER   Nº  12.325/2018.01.qui   PAG. / 1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312420</xdr:colOff>
      <xdr:row>5</xdr:row>
      <xdr:rowOff>60960</xdr:rowOff>
    </xdr:from>
    <xdr:to>
      <xdr:col>9</xdr:col>
      <xdr:colOff>0</xdr:colOff>
      <xdr:row>8</xdr:row>
      <xdr:rowOff>15240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285C0560-A74B-40E4-B2F1-79098532BF3E}"/>
            </a:ext>
          </a:extLst>
        </xdr:cNvPr>
        <xdr:cNvSpPr>
          <a:spLocks noChangeArrowheads="1"/>
        </xdr:cNvSpPr>
      </xdr:nvSpPr>
      <xdr:spPr bwMode="auto">
        <a:xfrm>
          <a:off x="5474970" y="1013460"/>
          <a:ext cx="1506855" cy="46863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474345</xdr:colOff>
      <xdr:row>6</xdr:row>
      <xdr:rowOff>70485</xdr:rowOff>
    </xdr:from>
    <xdr:to>
      <xdr:col>8</xdr:col>
      <xdr:colOff>188579</xdr:colOff>
      <xdr:row>7</xdr:row>
      <xdr:rowOff>101455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15EA4BD3-E79F-45B5-BA33-A0F088AA426A}"/>
            </a:ext>
          </a:extLst>
        </xdr:cNvPr>
        <xdr:cNvSpPr txBox="1">
          <a:spLocks noChangeArrowheads="1"/>
        </xdr:cNvSpPr>
      </xdr:nvSpPr>
      <xdr:spPr bwMode="auto">
        <a:xfrm>
          <a:off x="5636895" y="1184910"/>
          <a:ext cx="1152509" cy="221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14.019</a:t>
          </a:r>
        </a:p>
      </xdr:txBody>
    </xdr:sp>
    <xdr:clientData/>
  </xdr:twoCellAnchor>
  <xdr:twoCellAnchor>
    <xdr:from>
      <xdr:col>9</xdr:col>
      <xdr:colOff>38100</xdr:colOff>
      <xdr:row>5</xdr:row>
      <xdr:rowOff>60960</xdr:rowOff>
    </xdr:from>
    <xdr:to>
      <xdr:col>10</xdr:col>
      <xdr:colOff>0</xdr:colOff>
      <xdr:row>8</xdr:row>
      <xdr:rowOff>7620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DFC82CE5-50B6-4E3A-94DE-C7A0ABC90676}"/>
            </a:ext>
          </a:extLst>
        </xdr:cNvPr>
        <xdr:cNvSpPr>
          <a:spLocks noChangeArrowheads="1"/>
        </xdr:cNvSpPr>
      </xdr:nvSpPr>
      <xdr:spPr bwMode="auto">
        <a:xfrm>
          <a:off x="7019925" y="1013460"/>
          <a:ext cx="885825" cy="46101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</xdr:colOff>
      <xdr:row>6</xdr:row>
      <xdr:rowOff>55245</xdr:rowOff>
    </xdr:from>
    <xdr:to>
      <xdr:col>9</xdr:col>
      <xdr:colOff>876300</xdr:colOff>
      <xdr:row>7</xdr:row>
      <xdr:rowOff>95215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5488D3A9-ED62-46B3-A031-C950A166120C}"/>
            </a:ext>
          </a:extLst>
        </xdr:cNvPr>
        <xdr:cNvSpPr txBox="1">
          <a:spLocks noChangeArrowheads="1"/>
        </xdr:cNvSpPr>
      </xdr:nvSpPr>
      <xdr:spPr bwMode="auto">
        <a:xfrm>
          <a:off x="7046595" y="1169670"/>
          <a:ext cx="811530" cy="230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12.09.2018</a:t>
          </a:r>
        </a:p>
      </xdr:txBody>
    </xdr:sp>
    <xdr:clientData/>
  </xdr:twoCellAnchor>
  <xdr:twoCellAnchor>
    <xdr:from>
      <xdr:col>2</xdr:col>
      <xdr:colOff>15240</xdr:colOff>
      <xdr:row>6</xdr:row>
      <xdr:rowOff>0</xdr:rowOff>
    </xdr:from>
    <xdr:to>
      <xdr:col>6</xdr:col>
      <xdr:colOff>186963</xdr:colOff>
      <xdr:row>8</xdr:row>
      <xdr:rowOff>57150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BBC0A58A-B6AE-4065-9212-99DD38172B3D}"/>
            </a:ext>
          </a:extLst>
        </xdr:cNvPr>
        <xdr:cNvSpPr txBox="1">
          <a:spLocks noChangeArrowheads="1"/>
        </xdr:cNvSpPr>
      </xdr:nvSpPr>
      <xdr:spPr bwMode="auto">
        <a:xfrm>
          <a:off x="453390" y="1114425"/>
          <a:ext cx="489612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Phone  + 34 977 677 913  Fax +34 977 677 932</a:t>
          </a: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www.protubsa.com  /  protubsa@protubsa.com</a:t>
          </a:r>
          <a:r>
            <a:rPr lang="es-ES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  </a:t>
          </a:r>
          <a:r>
            <a:rPr lang="es-ES" sz="900" b="0" i="0" u="none" strike="noStrike" baseline="0">
              <a:solidFill>
                <a:srgbClr val="000080"/>
              </a:solidFill>
              <a:latin typeface="Arial"/>
              <a:cs typeface="Arial"/>
            </a:rPr>
            <a:t>                    CIF.: B01267277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190500</xdr:colOff>
      <xdr:row>8</xdr:row>
      <xdr:rowOff>99060</xdr:rowOff>
    </xdr:from>
    <xdr:to>
      <xdr:col>10</xdr:col>
      <xdr:colOff>7620</xdr:colOff>
      <xdr:row>8</xdr:row>
      <xdr:rowOff>106680</xdr:rowOff>
    </xdr:to>
    <xdr:sp macro="" textlink="">
      <xdr:nvSpPr>
        <xdr:cNvPr id="11" name="Line 20">
          <a:extLst>
            <a:ext uri="{FF2B5EF4-FFF2-40B4-BE49-F238E27FC236}">
              <a16:creationId xmlns:a16="http://schemas.microsoft.com/office/drawing/2014/main" id="{173B2524-A04D-4EEC-87F7-F9F6B7FF8782}"/>
            </a:ext>
          </a:extLst>
        </xdr:cNvPr>
        <xdr:cNvSpPr>
          <a:spLocks noChangeShapeType="1"/>
        </xdr:cNvSpPr>
      </xdr:nvSpPr>
      <xdr:spPr bwMode="auto">
        <a:xfrm>
          <a:off x="342900" y="1565910"/>
          <a:ext cx="757047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</xdr:row>
      <xdr:rowOff>0</xdr:rowOff>
    </xdr:from>
    <xdr:to>
      <xdr:col>6</xdr:col>
      <xdr:colOff>198120</xdr:colOff>
      <xdr:row>28</xdr:row>
      <xdr:rowOff>137160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2144296F-C686-4E51-9321-FFE71606AADB}"/>
            </a:ext>
          </a:extLst>
        </xdr:cNvPr>
        <xdr:cNvSpPr>
          <a:spLocks noChangeArrowheads="1"/>
        </xdr:cNvSpPr>
      </xdr:nvSpPr>
      <xdr:spPr bwMode="auto">
        <a:xfrm>
          <a:off x="445770" y="4057650"/>
          <a:ext cx="4914900" cy="78486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2</xdr:col>
      <xdr:colOff>121920</xdr:colOff>
      <xdr:row>25</xdr:row>
      <xdr:rowOff>60960</xdr:rowOff>
    </xdr:from>
    <xdr:to>
      <xdr:col>6</xdr:col>
      <xdr:colOff>85741</xdr:colOff>
      <xdr:row>28</xdr:row>
      <xdr:rowOff>62893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94A3DE1F-5C44-47E4-821E-7F095DDF5BA5}"/>
            </a:ext>
          </a:extLst>
        </xdr:cNvPr>
        <xdr:cNvSpPr txBox="1">
          <a:spLocks noChangeArrowheads="1"/>
        </xdr:cNvSpPr>
      </xdr:nvSpPr>
      <xdr:spPr bwMode="auto">
        <a:xfrm>
          <a:off x="560070" y="4280535"/>
          <a:ext cx="4688221" cy="487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Sant Jaume dels Domenys (TARRAGONA) - SPAIN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1057275</xdr:colOff>
      <xdr:row>2</xdr:row>
      <xdr:rowOff>133351</xdr:rowOff>
    </xdr:from>
    <xdr:to>
      <xdr:col>3</xdr:col>
      <xdr:colOff>1607821</xdr:colOff>
      <xdr:row>5</xdr:row>
      <xdr:rowOff>57151</xdr:rowOff>
    </xdr:to>
    <xdr:pic>
      <xdr:nvPicPr>
        <xdr:cNvPr id="14" name="Picture 23" descr="GRUPOBIANCO">
          <a:extLst>
            <a:ext uri="{FF2B5EF4-FFF2-40B4-BE49-F238E27FC236}">
              <a16:creationId xmlns:a16="http://schemas.microsoft.com/office/drawing/2014/main" id="{ED2A1B4D-B992-403B-BD1E-91F4A8AD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57201"/>
          <a:ext cx="55054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57</xdr:row>
      <xdr:rowOff>22860</xdr:rowOff>
    </xdr:from>
    <xdr:to>
      <xdr:col>6</xdr:col>
      <xdr:colOff>441960</xdr:colOff>
      <xdr:row>60</xdr:row>
      <xdr:rowOff>91440</xdr:rowOff>
    </xdr:to>
    <xdr:sp macro="" textlink="">
      <xdr:nvSpPr>
        <xdr:cNvPr id="15" name="AutoShape 24">
          <a:extLst>
            <a:ext uri="{FF2B5EF4-FFF2-40B4-BE49-F238E27FC236}">
              <a16:creationId xmlns:a16="http://schemas.microsoft.com/office/drawing/2014/main" id="{E5D2B9A5-9DBD-46B5-A269-D2FCF4B7FE0D}"/>
            </a:ext>
          </a:extLst>
        </xdr:cNvPr>
        <xdr:cNvSpPr>
          <a:spLocks noChangeArrowheads="1"/>
        </xdr:cNvSpPr>
      </xdr:nvSpPr>
      <xdr:spPr bwMode="auto">
        <a:xfrm>
          <a:off x="373380" y="10309860"/>
          <a:ext cx="5231130" cy="554355"/>
        </a:xfrm>
        <a:prstGeom prst="flowChartAlternateProcess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58</xdr:row>
      <xdr:rowOff>80010</xdr:rowOff>
    </xdr:from>
    <xdr:to>
      <xdr:col>5</xdr:col>
      <xdr:colOff>457148</xdr:colOff>
      <xdr:row>59</xdr:row>
      <xdr:rowOff>122051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3A4CE02D-F43A-4178-A83F-34A4E7ECD231}"/>
            </a:ext>
          </a:extLst>
        </xdr:cNvPr>
        <xdr:cNvSpPr txBox="1">
          <a:spLocks noChangeArrowheads="1"/>
        </xdr:cNvSpPr>
      </xdr:nvSpPr>
      <xdr:spPr bwMode="auto">
        <a:xfrm>
          <a:off x="523875" y="10528935"/>
          <a:ext cx="4514798" cy="20396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EXW our warehouse in Tarragona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259080</xdr:colOff>
      <xdr:row>24</xdr:row>
      <xdr:rowOff>7620</xdr:rowOff>
    </xdr:from>
    <xdr:to>
      <xdr:col>8</xdr:col>
      <xdr:colOff>137160</xdr:colOff>
      <xdr:row>28</xdr:row>
      <xdr:rowOff>144780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33638DB2-4E49-4B37-B966-9DEF6073A1E2}"/>
            </a:ext>
          </a:extLst>
        </xdr:cNvPr>
        <xdr:cNvSpPr>
          <a:spLocks noChangeArrowheads="1"/>
        </xdr:cNvSpPr>
      </xdr:nvSpPr>
      <xdr:spPr bwMode="auto">
        <a:xfrm>
          <a:off x="5421630" y="4065270"/>
          <a:ext cx="1316355" cy="78486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8</xdr:col>
      <xdr:colOff>371475</xdr:colOff>
      <xdr:row>25</xdr:row>
      <xdr:rowOff>47625</xdr:rowOff>
    </xdr:from>
    <xdr:to>
      <xdr:col>9</xdr:col>
      <xdr:colOff>816036</xdr:colOff>
      <xdr:row>27</xdr:row>
      <xdr:rowOff>123826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324EE545-9211-45D0-83D2-58435A9E2768}"/>
            </a:ext>
          </a:extLst>
        </xdr:cNvPr>
        <xdr:cNvSpPr txBox="1">
          <a:spLocks noChangeArrowheads="1"/>
        </xdr:cNvSpPr>
      </xdr:nvSpPr>
      <xdr:spPr bwMode="auto">
        <a:xfrm>
          <a:off x="6972300" y="4267200"/>
          <a:ext cx="825561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5 packages</a:t>
          </a: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190500</xdr:colOff>
      <xdr:row>24</xdr:row>
      <xdr:rowOff>9525</xdr:rowOff>
    </xdr:from>
    <xdr:to>
      <xdr:col>10</xdr:col>
      <xdr:colOff>0</xdr:colOff>
      <xdr:row>28</xdr:row>
      <xdr:rowOff>142875</xdr:rowOff>
    </xdr:to>
    <xdr:sp macro="" textlink="">
      <xdr:nvSpPr>
        <xdr:cNvPr id="19" name="AutoShape 28">
          <a:extLst>
            <a:ext uri="{FF2B5EF4-FFF2-40B4-BE49-F238E27FC236}">
              <a16:creationId xmlns:a16="http://schemas.microsoft.com/office/drawing/2014/main" id="{FDA85684-0408-4B05-BB82-0DDCB06DC7AE}"/>
            </a:ext>
          </a:extLst>
        </xdr:cNvPr>
        <xdr:cNvSpPr>
          <a:spLocks noChangeArrowheads="1"/>
        </xdr:cNvSpPr>
      </xdr:nvSpPr>
      <xdr:spPr bwMode="auto">
        <a:xfrm>
          <a:off x="6791325" y="4067175"/>
          <a:ext cx="1114425" cy="78105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6</xdr:col>
      <xdr:colOff>325755</xdr:colOff>
      <xdr:row>24</xdr:row>
      <xdr:rowOff>40005</xdr:rowOff>
    </xdr:from>
    <xdr:to>
      <xdr:col>8</xdr:col>
      <xdr:colOff>34931</xdr:colOff>
      <xdr:row>25</xdr:row>
      <xdr:rowOff>103038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6E778B6E-BF53-4A53-8197-C6CD39F449BF}"/>
            </a:ext>
          </a:extLst>
        </xdr:cNvPr>
        <xdr:cNvSpPr txBox="1">
          <a:spLocks noChangeArrowheads="1"/>
        </xdr:cNvSpPr>
      </xdr:nvSpPr>
      <xdr:spPr bwMode="auto">
        <a:xfrm>
          <a:off x="5488305" y="4097655"/>
          <a:ext cx="1147451" cy="22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weight Kg.</a:t>
          </a:r>
        </a:p>
      </xdr:txBody>
    </xdr:sp>
    <xdr:clientData/>
  </xdr:twoCellAnchor>
  <xdr:twoCellAnchor>
    <xdr:from>
      <xdr:col>1</xdr:col>
      <xdr:colOff>213360</xdr:colOff>
      <xdr:row>53</xdr:row>
      <xdr:rowOff>68580</xdr:rowOff>
    </xdr:from>
    <xdr:to>
      <xdr:col>8</xdr:col>
      <xdr:colOff>333375</xdr:colOff>
      <xdr:row>56</xdr:row>
      <xdr:rowOff>106680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AA8EC491-349F-4352-9770-582D93900875}"/>
            </a:ext>
          </a:extLst>
        </xdr:cNvPr>
        <xdr:cNvSpPr>
          <a:spLocks noChangeArrowheads="1"/>
        </xdr:cNvSpPr>
      </xdr:nvSpPr>
      <xdr:spPr bwMode="auto">
        <a:xfrm>
          <a:off x="365760" y="9526905"/>
          <a:ext cx="6568440" cy="561975"/>
        </a:xfrm>
        <a:prstGeom prst="flowChartAlternateProcess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213360</xdr:colOff>
      <xdr:row>61</xdr:row>
      <xdr:rowOff>15240</xdr:rowOff>
    </xdr:from>
    <xdr:to>
      <xdr:col>10</xdr:col>
      <xdr:colOff>0</xdr:colOff>
      <xdr:row>67</xdr:row>
      <xdr:rowOff>53340</xdr:rowOff>
    </xdr:to>
    <xdr:sp macro="" textlink="">
      <xdr:nvSpPr>
        <xdr:cNvPr id="22" name="AutoShape 32">
          <a:extLst>
            <a:ext uri="{FF2B5EF4-FFF2-40B4-BE49-F238E27FC236}">
              <a16:creationId xmlns:a16="http://schemas.microsoft.com/office/drawing/2014/main" id="{5CC3D6E7-6ADA-4B8D-B3A9-070A5080AE28}"/>
            </a:ext>
          </a:extLst>
        </xdr:cNvPr>
        <xdr:cNvSpPr>
          <a:spLocks noChangeArrowheads="1"/>
        </xdr:cNvSpPr>
      </xdr:nvSpPr>
      <xdr:spPr bwMode="auto">
        <a:xfrm>
          <a:off x="365760" y="10949940"/>
          <a:ext cx="7539990" cy="1019175"/>
        </a:xfrm>
        <a:prstGeom prst="flowChartAlternateProcess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</xdr:colOff>
      <xdr:row>62</xdr:row>
      <xdr:rowOff>49530</xdr:rowOff>
    </xdr:from>
    <xdr:to>
      <xdr:col>9</xdr:col>
      <xdr:colOff>590771</xdr:colOff>
      <xdr:row>67</xdr:row>
      <xdr:rowOff>38142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23600664-B2BD-4EBF-806F-E18D7DCF264E}"/>
            </a:ext>
          </a:extLst>
        </xdr:cNvPr>
        <xdr:cNvSpPr txBox="1">
          <a:spLocks noChangeArrowheads="1"/>
        </xdr:cNvSpPr>
      </xdr:nvSpPr>
      <xdr:spPr bwMode="auto">
        <a:xfrm>
          <a:off x="455295" y="11146155"/>
          <a:ext cx="7117301" cy="80776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Payment anticipated.</a:t>
          </a:r>
        </a:p>
        <a:p>
          <a:pPr rtl="0">
            <a:lnSpc>
              <a:spcPts val="1200"/>
            </a:lnSpc>
          </a:pPr>
          <a:endParaRPr lang="es-ES" sz="1100" b="1" i="0" baseline="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1666876</xdr:colOff>
      <xdr:row>10</xdr:row>
      <xdr:rowOff>57150</xdr:rowOff>
    </xdr:from>
    <xdr:to>
      <xdr:col>9</xdr:col>
      <xdr:colOff>897256</xdr:colOff>
      <xdr:row>23</xdr:row>
      <xdr:rowOff>20955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8C2EE659-D989-47AE-B29A-0B73B6E69EAA}"/>
            </a:ext>
          </a:extLst>
        </xdr:cNvPr>
        <xdr:cNvSpPr>
          <a:spLocks noChangeArrowheads="1"/>
        </xdr:cNvSpPr>
      </xdr:nvSpPr>
      <xdr:spPr bwMode="auto">
        <a:xfrm>
          <a:off x="4133851" y="1847850"/>
          <a:ext cx="3745230" cy="2068830"/>
        </a:xfrm>
        <a:prstGeom prst="flowChartAlternateProcess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Invoice adress:</a:t>
          </a:r>
        </a:p>
      </xdr:txBody>
    </xdr:sp>
    <xdr:clientData/>
  </xdr:twoCellAnchor>
  <xdr:twoCellAnchor>
    <xdr:from>
      <xdr:col>3</xdr:col>
      <xdr:colOff>1880234</xdr:colOff>
      <xdr:row>11</xdr:row>
      <xdr:rowOff>131445</xdr:rowOff>
    </xdr:from>
    <xdr:to>
      <xdr:col>9</xdr:col>
      <xdr:colOff>695325</xdr:colOff>
      <xdr:row>22</xdr:row>
      <xdr:rowOff>131445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B79DFB14-3E8A-4129-9AFB-D66214796350}"/>
            </a:ext>
          </a:extLst>
        </xdr:cNvPr>
        <xdr:cNvSpPr txBox="1">
          <a:spLocks noChangeArrowheads="1"/>
        </xdr:cNvSpPr>
      </xdr:nvSpPr>
      <xdr:spPr bwMode="auto">
        <a:xfrm>
          <a:off x="4347209" y="2084070"/>
          <a:ext cx="3329941" cy="17811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rtl="0"/>
          <a:r>
            <a:rPr lang="es-ES" sz="14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 sz="1400" b="1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 sz="1200" b="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</a:p>
        <a:p>
          <a:pPr rtl="0"/>
          <a:endParaRPr lang="es-ES" sz="5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 sz="1200" b="0">
            <a:effectLst/>
          </a:endParaRPr>
        </a:p>
      </xdr:txBody>
    </xdr:sp>
    <xdr:clientData/>
  </xdr:twoCellAnchor>
  <xdr:twoCellAnchor>
    <xdr:from>
      <xdr:col>8</xdr:col>
      <xdr:colOff>392430</xdr:colOff>
      <xdr:row>24</xdr:row>
      <xdr:rowOff>38100</xdr:rowOff>
    </xdr:from>
    <xdr:to>
      <xdr:col>9</xdr:col>
      <xdr:colOff>691919</xdr:colOff>
      <xdr:row>25</xdr:row>
      <xdr:rowOff>114316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13BFE637-FE14-4733-8BF0-64843841B067}"/>
            </a:ext>
          </a:extLst>
        </xdr:cNvPr>
        <xdr:cNvSpPr txBox="1">
          <a:spLocks noChangeArrowheads="1"/>
        </xdr:cNvSpPr>
      </xdr:nvSpPr>
      <xdr:spPr bwMode="auto">
        <a:xfrm>
          <a:off x="6983730" y="4095750"/>
          <a:ext cx="690014" cy="2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packages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567690</xdr:colOff>
      <xdr:row>26</xdr:row>
      <xdr:rowOff>64770</xdr:rowOff>
    </xdr:from>
    <xdr:to>
      <xdr:col>7</xdr:col>
      <xdr:colOff>572939</xdr:colOff>
      <xdr:row>28</xdr:row>
      <xdr:rowOff>22811</xdr:rowOff>
    </xdr:to>
    <xdr:sp macro="" textlink="">
      <xdr:nvSpPr>
        <xdr:cNvPr id="27" name="Text Box 27">
          <a:extLst>
            <a:ext uri="{FF2B5EF4-FFF2-40B4-BE49-F238E27FC236}">
              <a16:creationId xmlns:a16="http://schemas.microsoft.com/office/drawing/2014/main" id="{4AF03880-8780-432E-9029-0928207AAA18}"/>
            </a:ext>
          </a:extLst>
        </xdr:cNvPr>
        <xdr:cNvSpPr txBox="1">
          <a:spLocks noChangeArrowheads="1"/>
        </xdr:cNvSpPr>
      </xdr:nvSpPr>
      <xdr:spPr bwMode="auto">
        <a:xfrm>
          <a:off x="5730240" y="4446270"/>
          <a:ext cx="700574" cy="281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lnSpc>
              <a:spcPts val="9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21.652	</a:t>
          </a:r>
        </a:p>
        <a:p>
          <a:pPr algn="ctr" rtl="0">
            <a:lnSpc>
              <a:spcPts val="800"/>
            </a:lnSpc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53</xdr:row>
      <xdr:rowOff>99060</xdr:rowOff>
    </xdr:from>
    <xdr:to>
      <xdr:col>8</xdr:col>
      <xdr:colOff>285750</xdr:colOff>
      <xdr:row>56</xdr:row>
      <xdr:rowOff>72420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A212E552-0DE9-4ACD-9CAF-4A4D48630B66}"/>
            </a:ext>
          </a:extLst>
        </xdr:cNvPr>
        <xdr:cNvSpPr txBox="1">
          <a:spLocks noChangeArrowheads="1"/>
        </xdr:cNvSpPr>
      </xdr:nvSpPr>
      <xdr:spPr bwMode="auto">
        <a:xfrm>
          <a:off x="504825" y="9557385"/>
          <a:ext cx="6381750" cy="49723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ctr"/>
        <a:lstStyle/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José M. Quílez       jmquilez@protubsa.com   phone: +34 977 677 913</a:t>
          </a: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118110</xdr:colOff>
      <xdr:row>53</xdr:row>
      <xdr:rowOff>100965</xdr:rowOff>
    </xdr:from>
    <xdr:to>
      <xdr:col>2</xdr:col>
      <xdr:colOff>1266825</xdr:colOff>
      <xdr:row>54</xdr:row>
      <xdr:rowOff>171253</xdr:rowOff>
    </xdr:to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id="{F578CFF5-CAD6-4569-8893-EBE6DB749E1F}"/>
            </a:ext>
          </a:extLst>
        </xdr:cNvPr>
        <xdr:cNvSpPr txBox="1">
          <a:spLocks noChangeArrowheads="1"/>
        </xdr:cNvSpPr>
      </xdr:nvSpPr>
      <xdr:spPr bwMode="auto">
        <a:xfrm>
          <a:off x="556260" y="9702165"/>
          <a:ext cx="1148715" cy="25126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 in change: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57150</xdr:colOff>
      <xdr:row>57</xdr:row>
      <xdr:rowOff>40005</xdr:rowOff>
    </xdr:from>
    <xdr:to>
      <xdr:col>2</xdr:col>
      <xdr:colOff>665671</xdr:colOff>
      <xdr:row>58</xdr:row>
      <xdr:rowOff>110483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BDD74A20-6CC3-4CA3-A11F-604C2DF88F87}"/>
            </a:ext>
          </a:extLst>
        </xdr:cNvPr>
        <xdr:cNvSpPr txBox="1">
          <a:spLocks noChangeArrowheads="1"/>
        </xdr:cNvSpPr>
      </xdr:nvSpPr>
      <xdr:spPr bwMode="auto">
        <a:xfrm>
          <a:off x="495300" y="10327005"/>
          <a:ext cx="608521" cy="23240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Prices: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102870</xdr:colOff>
      <xdr:row>24</xdr:row>
      <xdr:rowOff>59056</xdr:rowOff>
    </xdr:from>
    <xdr:to>
      <xdr:col>2</xdr:col>
      <xdr:colOff>1695450</xdr:colOff>
      <xdr:row>25</xdr:row>
      <xdr:rowOff>95251</xdr:rowOff>
    </xdr:to>
    <xdr:sp macro="" textlink="">
      <xdr:nvSpPr>
        <xdr:cNvPr id="31" name="Text Box 29">
          <a:extLst>
            <a:ext uri="{FF2B5EF4-FFF2-40B4-BE49-F238E27FC236}">
              <a16:creationId xmlns:a16="http://schemas.microsoft.com/office/drawing/2014/main" id="{A4F9AE3A-613D-49A5-B0CB-BC42BEBF2A73}"/>
            </a:ext>
          </a:extLst>
        </xdr:cNvPr>
        <xdr:cNvSpPr txBox="1">
          <a:spLocks noChangeArrowheads="1"/>
        </xdr:cNvSpPr>
      </xdr:nvSpPr>
      <xdr:spPr bwMode="auto">
        <a:xfrm>
          <a:off x="541020" y="4116706"/>
          <a:ext cx="1592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Collection warehouse address:</a:t>
          </a:r>
        </a:p>
      </xdr:txBody>
    </xdr:sp>
    <xdr:clientData/>
  </xdr:twoCellAnchor>
  <xdr:twoCellAnchor>
    <xdr:from>
      <xdr:col>2</xdr:col>
      <xdr:colOff>38100</xdr:colOff>
      <xdr:row>61</xdr:row>
      <xdr:rowOff>59055</xdr:rowOff>
    </xdr:from>
    <xdr:to>
      <xdr:col>2</xdr:col>
      <xdr:colOff>734279</xdr:colOff>
      <xdr:row>62</xdr:row>
      <xdr:rowOff>59456</xdr:rowOff>
    </xdr:to>
    <xdr:sp macro="" textlink="">
      <xdr:nvSpPr>
        <xdr:cNvPr id="32" name="Text Box 29">
          <a:extLst>
            <a:ext uri="{FF2B5EF4-FFF2-40B4-BE49-F238E27FC236}">
              <a16:creationId xmlns:a16="http://schemas.microsoft.com/office/drawing/2014/main" id="{F6F04E35-2A11-4F52-986E-7261099B129B}"/>
            </a:ext>
          </a:extLst>
        </xdr:cNvPr>
        <xdr:cNvSpPr txBox="1">
          <a:spLocks noChangeArrowheads="1"/>
        </xdr:cNvSpPr>
      </xdr:nvSpPr>
      <xdr:spPr bwMode="auto">
        <a:xfrm>
          <a:off x="476250" y="10993755"/>
          <a:ext cx="696179" cy="16232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497205</xdr:colOff>
      <xdr:row>5</xdr:row>
      <xdr:rowOff>80010</xdr:rowOff>
    </xdr:from>
    <xdr:to>
      <xdr:col>8</xdr:col>
      <xdr:colOff>188646</xdr:colOff>
      <xdr:row>6</xdr:row>
      <xdr:rowOff>81994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CD7FFFDA-18B9-4B53-BD93-DE3720D94BC7}"/>
            </a:ext>
          </a:extLst>
        </xdr:cNvPr>
        <xdr:cNvSpPr txBox="1">
          <a:spLocks noChangeArrowheads="1"/>
        </xdr:cNvSpPr>
      </xdr:nvSpPr>
      <xdr:spPr bwMode="auto">
        <a:xfrm>
          <a:off x="5659755" y="1032510"/>
          <a:ext cx="1129716" cy="16390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Customer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160020</xdr:colOff>
      <xdr:row>5</xdr:row>
      <xdr:rowOff>78105</xdr:rowOff>
    </xdr:from>
    <xdr:to>
      <xdr:col>9</xdr:col>
      <xdr:colOff>717204</xdr:colOff>
      <xdr:row>6</xdr:row>
      <xdr:rowOff>72808</xdr:rowOff>
    </xdr:to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F7575948-070C-4049-A4CB-142A0CEFCDC2}"/>
            </a:ext>
          </a:extLst>
        </xdr:cNvPr>
        <xdr:cNvSpPr txBox="1">
          <a:spLocks noChangeArrowheads="1"/>
        </xdr:cNvSpPr>
      </xdr:nvSpPr>
      <xdr:spPr bwMode="auto">
        <a:xfrm>
          <a:off x="7141845" y="1030605"/>
          <a:ext cx="557184" cy="1566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Document date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67</xdr:row>
      <xdr:rowOff>97155</xdr:rowOff>
    </xdr:from>
    <xdr:to>
      <xdr:col>3</xdr:col>
      <xdr:colOff>192378</xdr:colOff>
      <xdr:row>72</xdr:row>
      <xdr:rowOff>135260</xdr:rowOff>
    </xdr:to>
    <xdr:sp macro="" textlink="">
      <xdr:nvSpPr>
        <xdr:cNvPr id="35" name="Text Box 29">
          <a:extLst>
            <a:ext uri="{FF2B5EF4-FFF2-40B4-BE49-F238E27FC236}">
              <a16:creationId xmlns:a16="http://schemas.microsoft.com/office/drawing/2014/main" id="{9F9CADA1-9864-4484-AA87-271FDCAE1C51}"/>
            </a:ext>
          </a:extLst>
        </xdr:cNvPr>
        <xdr:cNvSpPr txBox="1">
          <a:spLocks noChangeArrowheads="1"/>
        </xdr:cNvSpPr>
      </xdr:nvSpPr>
      <xdr:spPr bwMode="auto">
        <a:xfrm>
          <a:off x="857250" y="12012930"/>
          <a:ext cx="1802103" cy="84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Address and warehouse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Pol. Indal. "Goiain" Avda. San Blas nº 24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01170 Legutiano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ALAVA (Spain)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 42º 56´2" / W 2º 3´48"</a:t>
          </a:r>
        </a:p>
      </xdr:txBody>
    </xdr:sp>
    <xdr:clientData/>
  </xdr:twoCellAnchor>
  <xdr:twoCellAnchor>
    <xdr:from>
      <xdr:col>3</xdr:col>
      <xdr:colOff>457200</xdr:colOff>
      <xdr:row>67</xdr:row>
      <xdr:rowOff>112395</xdr:rowOff>
    </xdr:from>
    <xdr:to>
      <xdr:col>6</xdr:col>
      <xdr:colOff>465592</xdr:colOff>
      <xdr:row>72</xdr:row>
      <xdr:rowOff>135287</xdr:rowOff>
    </xdr:to>
    <xdr:sp macro="" textlink="">
      <xdr:nvSpPr>
        <xdr:cNvPr id="36" name="Text Box 29">
          <a:extLst>
            <a:ext uri="{FF2B5EF4-FFF2-40B4-BE49-F238E27FC236}">
              <a16:creationId xmlns:a16="http://schemas.microsoft.com/office/drawing/2014/main" id="{463844F7-56B0-4E65-B66C-F1198849E3E9}"/>
            </a:ext>
          </a:extLst>
        </xdr:cNvPr>
        <xdr:cNvSpPr txBox="1">
          <a:spLocks noChangeArrowheads="1"/>
        </xdr:cNvSpPr>
      </xdr:nvSpPr>
      <xdr:spPr bwMode="auto">
        <a:xfrm>
          <a:off x="2924175" y="12028170"/>
          <a:ext cx="2703967" cy="83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rgbClr val="C00000"/>
              </a:solidFill>
              <a:latin typeface="Arial"/>
              <a:cs typeface="Arial"/>
            </a:rPr>
            <a:t>Export warehouse</a:t>
          </a:r>
          <a:endParaRPr lang="es-ES" sz="1050" b="0" i="0" u="none" strike="noStrike" baseline="0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Pol. Indal. "L ´Empalme" C/. Girona nº 18</a:t>
          </a: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43713 Sant Jaume del Domenys</a:t>
          </a:r>
        </a:p>
        <a:p>
          <a:pPr algn="ctr" rtl="0">
            <a:defRPr sz="1000"/>
          </a:pPr>
          <a:r>
            <a:rPr lang="es-ES" sz="1050" b="1" i="0" u="none" strike="noStrike" baseline="0">
              <a:solidFill>
                <a:srgbClr val="C00000"/>
              </a:solidFill>
              <a:latin typeface="Arial"/>
              <a:cs typeface="Arial"/>
            </a:rPr>
            <a:t>TARRAGONA (Spain)</a:t>
          </a:r>
          <a:endParaRPr lang="es-ES" sz="1050" b="0" i="0" u="none" strike="noStrike" baseline="0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N 41º 17´26" / W 1º 33´24"</a:t>
          </a:r>
        </a:p>
      </xdr:txBody>
    </xdr:sp>
    <xdr:clientData/>
  </xdr:twoCellAnchor>
  <xdr:twoCellAnchor>
    <xdr:from>
      <xdr:col>6</xdr:col>
      <xdr:colOff>196215</xdr:colOff>
      <xdr:row>67</xdr:row>
      <xdr:rowOff>93345</xdr:rowOff>
    </xdr:from>
    <xdr:to>
      <xdr:col>9</xdr:col>
      <xdr:colOff>521984</xdr:colOff>
      <xdr:row>72</xdr:row>
      <xdr:rowOff>137127</xdr:rowOff>
    </xdr:to>
    <xdr:sp macro="" textlink="">
      <xdr:nvSpPr>
        <xdr:cNvPr id="37" name="Text Box 29">
          <a:extLst>
            <a:ext uri="{FF2B5EF4-FFF2-40B4-BE49-F238E27FC236}">
              <a16:creationId xmlns:a16="http://schemas.microsoft.com/office/drawing/2014/main" id="{04365B8E-57AE-439D-B5C6-7120B5F82554}"/>
            </a:ext>
          </a:extLst>
        </xdr:cNvPr>
        <xdr:cNvSpPr txBox="1">
          <a:spLocks noChangeArrowheads="1"/>
        </xdr:cNvSpPr>
      </xdr:nvSpPr>
      <xdr:spPr bwMode="auto">
        <a:xfrm>
          <a:off x="5358765" y="12009120"/>
          <a:ext cx="2145044" cy="85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New warehouse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C/. Zeus nº 3 P.I. Meco R-2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28880 Meco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MADRID (Spain)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 40º 32´13" / W 3º 18´30"</a:t>
          </a:r>
        </a:p>
      </xdr:txBody>
    </xdr:sp>
    <xdr:clientData/>
  </xdr:twoCellAnchor>
  <xdr:twoCellAnchor>
    <xdr:from>
      <xdr:col>2</xdr:col>
      <xdr:colOff>95251</xdr:colOff>
      <xdr:row>11</xdr:row>
      <xdr:rowOff>133350</xdr:rowOff>
    </xdr:from>
    <xdr:to>
      <xdr:col>3</xdr:col>
      <xdr:colOff>1171576</xdr:colOff>
      <xdr:row>22</xdr:row>
      <xdr:rowOff>133373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654B584A-DE10-406D-A74B-0409AF866CF3}"/>
            </a:ext>
          </a:extLst>
        </xdr:cNvPr>
        <xdr:cNvSpPr txBox="1">
          <a:spLocks noChangeArrowheads="1"/>
        </xdr:cNvSpPr>
      </xdr:nvSpPr>
      <xdr:spPr bwMode="auto">
        <a:xfrm>
          <a:off x="533401" y="2085975"/>
          <a:ext cx="3105150" cy="1781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C6FEC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>
            <a:effectLst/>
          </a:endParaRPr>
        </a:p>
        <a:p>
          <a:pPr algn="l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14</xdr:col>
      <xdr:colOff>561975</xdr:colOff>
      <xdr:row>42</xdr:row>
      <xdr:rowOff>98875</xdr:rowOff>
    </xdr:from>
    <xdr:ext cx="2774762" cy="405432"/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46ED2524-1F06-4E8E-AB36-B79223EA6BE0}"/>
            </a:ext>
          </a:extLst>
        </xdr:cNvPr>
        <xdr:cNvSpPr/>
      </xdr:nvSpPr>
      <xdr:spPr>
        <a:xfrm>
          <a:off x="10039350" y="7766500"/>
          <a:ext cx="2774762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All tubes origin CHINA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1800226</xdr:colOff>
      <xdr:row>2</xdr:row>
      <xdr:rowOff>53341</xdr:rowOff>
    </xdr:from>
    <xdr:to>
      <xdr:col>10</xdr:col>
      <xdr:colOff>19052</xdr:colOff>
      <xdr:row>4</xdr:row>
      <xdr:rowOff>131446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7A81AEFD-DD20-4A24-892B-CA6EE001E126}"/>
            </a:ext>
          </a:extLst>
        </xdr:cNvPr>
        <xdr:cNvSpPr>
          <a:spLocks noChangeArrowheads="1"/>
        </xdr:cNvSpPr>
      </xdr:nvSpPr>
      <xdr:spPr bwMode="auto">
        <a:xfrm>
          <a:off x="4267201" y="377191"/>
          <a:ext cx="3657601" cy="535305"/>
        </a:xfrm>
        <a:prstGeom prst="flowChartAlternateProcess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211455</xdr:colOff>
      <xdr:row>10</xdr:row>
      <xdr:rowOff>40005</xdr:rowOff>
    </xdr:from>
    <xdr:to>
      <xdr:col>3</xdr:col>
      <xdr:colOff>1276350</xdr:colOff>
      <xdr:row>23</xdr:row>
      <xdr:rowOff>17145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ED57A90E-21FD-4384-B114-33912BBA5D75}"/>
            </a:ext>
          </a:extLst>
        </xdr:cNvPr>
        <xdr:cNvSpPr>
          <a:spLocks noChangeArrowheads="1"/>
        </xdr:cNvSpPr>
      </xdr:nvSpPr>
      <xdr:spPr bwMode="auto">
        <a:xfrm>
          <a:off x="363855" y="1830705"/>
          <a:ext cx="3379470" cy="2082165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Delivery address:</a:t>
          </a:r>
        </a:p>
      </xdr:txBody>
    </xdr:sp>
    <xdr:clientData/>
  </xdr:twoCellAnchor>
  <xdr:twoCellAnchor>
    <xdr:from>
      <xdr:col>2</xdr:col>
      <xdr:colOff>15239</xdr:colOff>
      <xdr:row>2</xdr:row>
      <xdr:rowOff>15240</xdr:rowOff>
    </xdr:from>
    <xdr:to>
      <xdr:col>3</xdr:col>
      <xdr:colOff>904874</xdr:colOff>
      <xdr:row>6</xdr:row>
      <xdr:rowOff>0</xdr:rowOff>
    </xdr:to>
    <xdr:pic>
      <xdr:nvPicPr>
        <xdr:cNvPr id="4" name="Picture 2" descr="logo_protubsa_completo">
          <a:extLst>
            <a:ext uri="{FF2B5EF4-FFF2-40B4-BE49-F238E27FC236}">
              <a16:creationId xmlns:a16="http://schemas.microsoft.com/office/drawing/2014/main" id="{84BEDBB4-8C82-440F-A764-DECCFF2D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89" y="339090"/>
          <a:ext cx="2918460" cy="77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1905001</xdr:colOff>
      <xdr:row>3</xdr:row>
      <xdr:rowOff>66675</xdr:rowOff>
    </xdr:from>
    <xdr:to>
      <xdr:col>9</xdr:col>
      <xdr:colOff>897255</xdr:colOff>
      <xdr:row>3</xdr:row>
      <xdr:rowOff>262890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A346E117-2F89-4586-B1FE-792497079E41}"/>
            </a:ext>
          </a:extLst>
        </xdr:cNvPr>
        <xdr:cNvSpPr txBox="1">
          <a:spLocks noChangeArrowheads="1"/>
        </xdr:cNvSpPr>
      </xdr:nvSpPr>
      <xdr:spPr bwMode="auto">
        <a:xfrm>
          <a:off x="4371976" y="552450"/>
          <a:ext cx="3507104" cy="1962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36576" tIns="27432" rIns="0" bIns="0" anchor="t"/>
        <a:lstStyle/>
        <a:p>
          <a:pPr algn="l" rtl="0">
            <a:lnSpc>
              <a:spcPts val="10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PRO. INVOICE  Nº  12.325/2018.01.qui   PAG. / 1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312420</xdr:colOff>
      <xdr:row>5</xdr:row>
      <xdr:rowOff>60960</xdr:rowOff>
    </xdr:from>
    <xdr:to>
      <xdr:col>9</xdr:col>
      <xdr:colOff>0</xdr:colOff>
      <xdr:row>8</xdr:row>
      <xdr:rowOff>15240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BE3057F0-31A6-47C5-BBD9-598DB4AB3061}"/>
            </a:ext>
          </a:extLst>
        </xdr:cNvPr>
        <xdr:cNvSpPr>
          <a:spLocks noChangeArrowheads="1"/>
        </xdr:cNvSpPr>
      </xdr:nvSpPr>
      <xdr:spPr bwMode="auto">
        <a:xfrm>
          <a:off x="5474970" y="1013460"/>
          <a:ext cx="1506855" cy="46863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474345</xdr:colOff>
      <xdr:row>6</xdr:row>
      <xdr:rowOff>70485</xdr:rowOff>
    </xdr:from>
    <xdr:to>
      <xdr:col>8</xdr:col>
      <xdr:colOff>188579</xdr:colOff>
      <xdr:row>7</xdr:row>
      <xdr:rowOff>101455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1468E248-3BAB-4DE8-8C79-E38F4F464F2B}"/>
            </a:ext>
          </a:extLst>
        </xdr:cNvPr>
        <xdr:cNvSpPr txBox="1">
          <a:spLocks noChangeArrowheads="1"/>
        </xdr:cNvSpPr>
      </xdr:nvSpPr>
      <xdr:spPr bwMode="auto">
        <a:xfrm>
          <a:off x="5636895" y="1184910"/>
          <a:ext cx="1152509" cy="221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14.019</a:t>
          </a:r>
        </a:p>
      </xdr:txBody>
    </xdr:sp>
    <xdr:clientData/>
  </xdr:twoCellAnchor>
  <xdr:twoCellAnchor>
    <xdr:from>
      <xdr:col>9</xdr:col>
      <xdr:colOff>38100</xdr:colOff>
      <xdr:row>5</xdr:row>
      <xdr:rowOff>60960</xdr:rowOff>
    </xdr:from>
    <xdr:to>
      <xdr:col>10</xdr:col>
      <xdr:colOff>0</xdr:colOff>
      <xdr:row>8</xdr:row>
      <xdr:rowOff>7620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51B9FB77-DD29-4E8F-919C-17F104BC01B8}"/>
            </a:ext>
          </a:extLst>
        </xdr:cNvPr>
        <xdr:cNvSpPr>
          <a:spLocks noChangeArrowheads="1"/>
        </xdr:cNvSpPr>
      </xdr:nvSpPr>
      <xdr:spPr bwMode="auto">
        <a:xfrm>
          <a:off x="7019925" y="1013460"/>
          <a:ext cx="885825" cy="46101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</xdr:colOff>
      <xdr:row>6</xdr:row>
      <xdr:rowOff>55245</xdr:rowOff>
    </xdr:from>
    <xdr:to>
      <xdr:col>9</xdr:col>
      <xdr:colOff>876300</xdr:colOff>
      <xdr:row>7</xdr:row>
      <xdr:rowOff>95215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9A2F82BE-CF1C-4149-B60A-32676786F6A5}"/>
            </a:ext>
          </a:extLst>
        </xdr:cNvPr>
        <xdr:cNvSpPr txBox="1">
          <a:spLocks noChangeArrowheads="1"/>
        </xdr:cNvSpPr>
      </xdr:nvSpPr>
      <xdr:spPr bwMode="auto">
        <a:xfrm>
          <a:off x="7046595" y="1169670"/>
          <a:ext cx="811530" cy="230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12.09.2018</a:t>
          </a:r>
        </a:p>
      </xdr:txBody>
    </xdr:sp>
    <xdr:clientData/>
  </xdr:twoCellAnchor>
  <xdr:twoCellAnchor>
    <xdr:from>
      <xdr:col>2</xdr:col>
      <xdr:colOff>15240</xdr:colOff>
      <xdr:row>6</xdr:row>
      <xdr:rowOff>0</xdr:rowOff>
    </xdr:from>
    <xdr:to>
      <xdr:col>6</xdr:col>
      <xdr:colOff>186963</xdr:colOff>
      <xdr:row>8</xdr:row>
      <xdr:rowOff>57150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B4FA770A-56D4-4FE7-AC6D-1BEF02BD7AEE}"/>
            </a:ext>
          </a:extLst>
        </xdr:cNvPr>
        <xdr:cNvSpPr txBox="1">
          <a:spLocks noChangeArrowheads="1"/>
        </xdr:cNvSpPr>
      </xdr:nvSpPr>
      <xdr:spPr bwMode="auto">
        <a:xfrm>
          <a:off x="453390" y="1114425"/>
          <a:ext cx="489612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Phone  + 34 977 677 913  Fax +34 977 677 932</a:t>
          </a: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www.protubsa.com  /  protubsa@protubsa.com</a:t>
          </a:r>
          <a:r>
            <a:rPr lang="es-ES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  </a:t>
          </a:r>
          <a:r>
            <a:rPr lang="es-ES" sz="900" b="0" i="0" u="none" strike="noStrike" baseline="0">
              <a:solidFill>
                <a:srgbClr val="000080"/>
              </a:solidFill>
              <a:latin typeface="Arial"/>
              <a:cs typeface="Arial"/>
            </a:rPr>
            <a:t>                    CIF.: B01267277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190500</xdr:colOff>
      <xdr:row>8</xdr:row>
      <xdr:rowOff>99060</xdr:rowOff>
    </xdr:from>
    <xdr:to>
      <xdr:col>10</xdr:col>
      <xdr:colOff>7620</xdr:colOff>
      <xdr:row>8</xdr:row>
      <xdr:rowOff>106680</xdr:rowOff>
    </xdr:to>
    <xdr:sp macro="" textlink="">
      <xdr:nvSpPr>
        <xdr:cNvPr id="11" name="Line 20">
          <a:extLst>
            <a:ext uri="{FF2B5EF4-FFF2-40B4-BE49-F238E27FC236}">
              <a16:creationId xmlns:a16="http://schemas.microsoft.com/office/drawing/2014/main" id="{9914584B-886A-4AEB-8AA6-D6677BE90A7A}"/>
            </a:ext>
          </a:extLst>
        </xdr:cNvPr>
        <xdr:cNvSpPr>
          <a:spLocks noChangeShapeType="1"/>
        </xdr:cNvSpPr>
      </xdr:nvSpPr>
      <xdr:spPr bwMode="auto">
        <a:xfrm>
          <a:off x="342900" y="1565910"/>
          <a:ext cx="757047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</xdr:row>
      <xdr:rowOff>0</xdr:rowOff>
    </xdr:from>
    <xdr:to>
      <xdr:col>6</xdr:col>
      <xdr:colOff>198120</xdr:colOff>
      <xdr:row>28</xdr:row>
      <xdr:rowOff>137160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C9F104EE-F4D2-4948-A5F8-828072E1B76F}"/>
            </a:ext>
          </a:extLst>
        </xdr:cNvPr>
        <xdr:cNvSpPr>
          <a:spLocks noChangeArrowheads="1"/>
        </xdr:cNvSpPr>
      </xdr:nvSpPr>
      <xdr:spPr bwMode="auto">
        <a:xfrm>
          <a:off x="445770" y="4057650"/>
          <a:ext cx="4914900" cy="78486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2</xdr:col>
      <xdr:colOff>121920</xdr:colOff>
      <xdr:row>25</xdr:row>
      <xdr:rowOff>60960</xdr:rowOff>
    </xdr:from>
    <xdr:to>
      <xdr:col>6</xdr:col>
      <xdr:colOff>85741</xdr:colOff>
      <xdr:row>28</xdr:row>
      <xdr:rowOff>62893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A44EEF9A-D5A0-4D57-9821-26C41F64A10E}"/>
            </a:ext>
          </a:extLst>
        </xdr:cNvPr>
        <xdr:cNvSpPr txBox="1">
          <a:spLocks noChangeArrowheads="1"/>
        </xdr:cNvSpPr>
      </xdr:nvSpPr>
      <xdr:spPr bwMode="auto">
        <a:xfrm>
          <a:off x="560070" y="4280535"/>
          <a:ext cx="4688221" cy="487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Sant Jaume dels Domenys (TARRAGONA) - SPAIN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1057275</xdr:colOff>
      <xdr:row>2</xdr:row>
      <xdr:rowOff>133351</xdr:rowOff>
    </xdr:from>
    <xdr:to>
      <xdr:col>3</xdr:col>
      <xdr:colOff>1607821</xdr:colOff>
      <xdr:row>5</xdr:row>
      <xdr:rowOff>57151</xdr:rowOff>
    </xdr:to>
    <xdr:pic>
      <xdr:nvPicPr>
        <xdr:cNvPr id="14" name="Picture 23" descr="GRUPOBIANCO">
          <a:extLst>
            <a:ext uri="{FF2B5EF4-FFF2-40B4-BE49-F238E27FC236}">
              <a16:creationId xmlns:a16="http://schemas.microsoft.com/office/drawing/2014/main" id="{494C1722-234D-4776-B33E-F4547EA4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57201"/>
          <a:ext cx="55054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57</xdr:row>
      <xdr:rowOff>22860</xdr:rowOff>
    </xdr:from>
    <xdr:to>
      <xdr:col>6</xdr:col>
      <xdr:colOff>441960</xdr:colOff>
      <xdr:row>60</xdr:row>
      <xdr:rowOff>91440</xdr:rowOff>
    </xdr:to>
    <xdr:sp macro="" textlink="">
      <xdr:nvSpPr>
        <xdr:cNvPr id="15" name="AutoShape 24">
          <a:extLst>
            <a:ext uri="{FF2B5EF4-FFF2-40B4-BE49-F238E27FC236}">
              <a16:creationId xmlns:a16="http://schemas.microsoft.com/office/drawing/2014/main" id="{032C16FC-24D0-4FF8-BFC8-3C576B3B487C}"/>
            </a:ext>
          </a:extLst>
        </xdr:cNvPr>
        <xdr:cNvSpPr>
          <a:spLocks noChangeArrowheads="1"/>
        </xdr:cNvSpPr>
      </xdr:nvSpPr>
      <xdr:spPr bwMode="auto">
        <a:xfrm>
          <a:off x="373380" y="10309860"/>
          <a:ext cx="5231130" cy="554355"/>
        </a:xfrm>
        <a:prstGeom prst="flowChartAlternateProcess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58</xdr:row>
      <xdr:rowOff>80010</xdr:rowOff>
    </xdr:from>
    <xdr:to>
      <xdr:col>5</xdr:col>
      <xdr:colOff>457148</xdr:colOff>
      <xdr:row>59</xdr:row>
      <xdr:rowOff>122051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2D667ACE-C004-4810-B24E-8E6420282838}"/>
            </a:ext>
          </a:extLst>
        </xdr:cNvPr>
        <xdr:cNvSpPr txBox="1">
          <a:spLocks noChangeArrowheads="1"/>
        </xdr:cNvSpPr>
      </xdr:nvSpPr>
      <xdr:spPr bwMode="auto">
        <a:xfrm>
          <a:off x="523875" y="10528935"/>
          <a:ext cx="4514798" cy="20396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EXW our warehouse in Tarragona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259080</xdr:colOff>
      <xdr:row>24</xdr:row>
      <xdr:rowOff>7620</xdr:rowOff>
    </xdr:from>
    <xdr:to>
      <xdr:col>8</xdr:col>
      <xdr:colOff>137160</xdr:colOff>
      <xdr:row>28</xdr:row>
      <xdr:rowOff>144780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154D666A-8BE2-4A17-B715-68321F46B527}"/>
            </a:ext>
          </a:extLst>
        </xdr:cNvPr>
        <xdr:cNvSpPr>
          <a:spLocks noChangeArrowheads="1"/>
        </xdr:cNvSpPr>
      </xdr:nvSpPr>
      <xdr:spPr bwMode="auto">
        <a:xfrm>
          <a:off x="5421630" y="4065270"/>
          <a:ext cx="1316355" cy="78486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8</xdr:col>
      <xdr:colOff>371475</xdr:colOff>
      <xdr:row>25</xdr:row>
      <xdr:rowOff>47625</xdr:rowOff>
    </xdr:from>
    <xdr:to>
      <xdr:col>9</xdr:col>
      <xdr:colOff>816036</xdr:colOff>
      <xdr:row>27</xdr:row>
      <xdr:rowOff>123826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BABA6DB8-4305-4706-8782-A0DE24C59305}"/>
            </a:ext>
          </a:extLst>
        </xdr:cNvPr>
        <xdr:cNvSpPr txBox="1">
          <a:spLocks noChangeArrowheads="1"/>
        </xdr:cNvSpPr>
      </xdr:nvSpPr>
      <xdr:spPr bwMode="auto">
        <a:xfrm>
          <a:off x="6972300" y="4267200"/>
          <a:ext cx="825561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5 packages</a:t>
          </a: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190500</xdr:colOff>
      <xdr:row>24</xdr:row>
      <xdr:rowOff>9525</xdr:rowOff>
    </xdr:from>
    <xdr:to>
      <xdr:col>10</xdr:col>
      <xdr:colOff>0</xdr:colOff>
      <xdr:row>28</xdr:row>
      <xdr:rowOff>142875</xdr:rowOff>
    </xdr:to>
    <xdr:sp macro="" textlink="">
      <xdr:nvSpPr>
        <xdr:cNvPr id="19" name="AutoShape 28">
          <a:extLst>
            <a:ext uri="{FF2B5EF4-FFF2-40B4-BE49-F238E27FC236}">
              <a16:creationId xmlns:a16="http://schemas.microsoft.com/office/drawing/2014/main" id="{68DCB9B9-8E03-4D4E-8703-890FA3E8A6F5}"/>
            </a:ext>
          </a:extLst>
        </xdr:cNvPr>
        <xdr:cNvSpPr>
          <a:spLocks noChangeArrowheads="1"/>
        </xdr:cNvSpPr>
      </xdr:nvSpPr>
      <xdr:spPr bwMode="auto">
        <a:xfrm>
          <a:off x="6791325" y="4067175"/>
          <a:ext cx="1114425" cy="78105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6</xdr:col>
      <xdr:colOff>325755</xdr:colOff>
      <xdr:row>24</xdr:row>
      <xdr:rowOff>40005</xdr:rowOff>
    </xdr:from>
    <xdr:to>
      <xdr:col>8</xdr:col>
      <xdr:colOff>34931</xdr:colOff>
      <xdr:row>25</xdr:row>
      <xdr:rowOff>103038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C0B2B600-E8B3-4CBF-87B1-FAD525780435}"/>
            </a:ext>
          </a:extLst>
        </xdr:cNvPr>
        <xdr:cNvSpPr txBox="1">
          <a:spLocks noChangeArrowheads="1"/>
        </xdr:cNvSpPr>
      </xdr:nvSpPr>
      <xdr:spPr bwMode="auto">
        <a:xfrm>
          <a:off x="5488305" y="4097655"/>
          <a:ext cx="1147451" cy="22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weight Kg.</a:t>
          </a:r>
        </a:p>
      </xdr:txBody>
    </xdr:sp>
    <xdr:clientData/>
  </xdr:twoCellAnchor>
  <xdr:twoCellAnchor>
    <xdr:from>
      <xdr:col>1</xdr:col>
      <xdr:colOff>213360</xdr:colOff>
      <xdr:row>53</xdr:row>
      <xdr:rowOff>68580</xdr:rowOff>
    </xdr:from>
    <xdr:to>
      <xdr:col>8</xdr:col>
      <xdr:colOff>327285</xdr:colOff>
      <xdr:row>56</xdr:row>
      <xdr:rowOff>106680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8512C6CB-877A-4ECF-AF4F-1BCC147D89B0}"/>
            </a:ext>
          </a:extLst>
        </xdr:cNvPr>
        <xdr:cNvSpPr>
          <a:spLocks noChangeArrowheads="1"/>
        </xdr:cNvSpPr>
      </xdr:nvSpPr>
      <xdr:spPr bwMode="auto">
        <a:xfrm>
          <a:off x="365760" y="9526905"/>
          <a:ext cx="6562350" cy="561975"/>
        </a:xfrm>
        <a:prstGeom prst="flowChartAlternateProcess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213360</xdr:colOff>
      <xdr:row>61</xdr:row>
      <xdr:rowOff>15240</xdr:rowOff>
    </xdr:from>
    <xdr:to>
      <xdr:col>10</xdr:col>
      <xdr:colOff>0</xdr:colOff>
      <xdr:row>67</xdr:row>
      <xdr:rowOff>53340</xdr:rowOff>
    </xdr:to>
    <xdr:sp macro="" textlink="">
      <xdr:nvSpPr>
        <xdr:cNvPr id="22" name="AutoShape 32">
          <a:extLst>
            <a:ext uri="{FF2B5EF4-FFF2-40B4-BE49-F238E27FC236}">
              <a16:creationId xmlns:a16="http://schemas.microsoft.com/office/drawing/2014/main" id="{EDBDD3D8-3042-42AA-96E5-788E852F6BC0}"/>
            </a:ext>
          </a:extLst>
        </xdr:cNvPr>
        <xdr:cNvSpPr>
          <a:spLocks noChangeArrowheads="1"/>
        </xdr:cNvSpPr>
      </xdr:nvSpPr>
      <xdr:spPr bwMode="auto">
        <a:xfrm>
          <a:off x="365760" y="10949940"/>
          <a:ext cx="7539990" cy="1019175"/>
        </a:xfrm>
        <a:prstGeom prst="flowChartAlternateProcess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</xdr:colOff>
      <xdr:row>62</xdr:row>
      <xdr:rowOff>49530</xdr:rowOff>
    </xdr:from>
    <xdr:to>
      <xdr:col>9</xdr:col>
      <xdr:colOff>590771</xdr:colOff>
      <xdr:row>67</xdr:row>
      <xdr:rowOff>38142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A124399C-7A1D-45A7-B7E1-E90C94CF79CE}"/>
            </a:ext>
          </a:extLst>
        </xdr:cNvPr>
        <xdr:cNvSpPr txBox="1">
          <a:spLocks noChangeArrowheads="1"/>
        </xdr:cNvSpPr>
      </xdr:nvSpPr>
      <xdr:spPr bwMode="auto">
        <a:xfrm>
          <a:off x="455295" y="11146155"/>
          <a:ext cx="7117301" cy="80776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Anticipated payment by swift transfer, 50% now and other 50% 5 days before shipping.</a:t>
          </a:r>
        </a:p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BBVA IBAN:  ES36 0182 5429 86 0201500264  SWIFT-BIC:  BBVAESMMXXX</a:t>
          </a:r>
        </a:p>
        <a:p>
          <a:pPr rtl="0">
            <a:lnSpc>
              <a:spcPts val="1200"/>
            </a:lnSpc>
          </a:pPr>
          <a:endParaRPr lang="es-ES" sz="1100" b="1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Please, send me a copy once done.</a:t>
          </a:r>
        </a:p>
        <a:p>
          <a:pPr rtl="0">
            <a:lnSpc>
              <a:spcPts val="1200"/>
            </a:lnSpc>
          </a:pPr>
          <a:endParaRPr lang="es-ES" sz="1100" b="1" i="0" baseline="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1666876</xdr:colOff>
      <xdr:row>10</xdr:row>
      <xdr:rowOff>57150</xdr:rowOff>
    </xdr:from>
    <xdr:to>
      <xdr:col>9</xdr:col>
      <xdr:colOff>897256</xdr:colOff>
      <xdr:row>23</xdr:row>
      <xdr:rowOff>20955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3BBB25EA-D706-43FD-8B5D-DB6E9B4C9A69}"/>
            </a:ext>
          </a:extLst>
        </xdr:cNvPr>
        <xdr:cNvSpPr>
          <a:spLocks noChangeArrowheads="1"/>
        </xdr:cNvSpPr>
      </xdr:nvSpPr>
      <xdr:spPr bwMode="auto">
        <a:xfrm>
          <a:off x="4133851" y="1847850"/>
          <a:ext cx="3745230" cy="2068830"/>
        </a:xfrm>
        <a:prstGeom prst="flowChartAlternateProcess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Invoice adress:</a:t>
          </a:r>
        </a:p>
      </xdr:txBody>
    </xdr:sp>
    <xdr:clientData/>
  </xdr:twoCellAnchor>
  <xdr:twoCellAnchor>
    <xdr:from>
      <xdr:col>3</xdr:col>
      <xdr:colOff>1880234</xdr:colOff>
      <xdr:row>11</xdr:row>
      <xdr:rowOff>131445</xdr:rowOff>
    </xdr:from>
    <xdr:to>
      <xdr:col>9</xdr:col>
      <xdr:colOff>695325</xdr:colOff>
      <xdr:row>22</xdr:row>
      <xdr:rowOff>131445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602AEB11-4846-418D-A8CB-A1A2A088AAC6}"/>
            </a:ext>
          </a:extLst>
        </xdr:cNvPr>
        <xdr:cNvSpPr txBox="1">
          <a:spLocks noChangeArrowheads="1"/>
        </xdr:cNvSpPr>
      </xdr:nvSpPr>
      <xdr:spPr bwMode="auto">
        <a:xfrm>
          <a:off x="4347209" y="2084070"/>
          <a:ext cx="3329941" cy="17811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rtl="0"/>
          <a:r>
            <a:rPr lang="es-ES" sz="14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 sz="1400" b="1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 sz="1200" b="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</a:p>
        <a:p>
          <a:pPr rtl="0"/>
          <a:endParaRPr lang="es-ES" sz="5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 sz="1200" b="0">
            <a:effectLst/>
          </a:endParaRPr>
        </a:p>
      </xdr:txBody>
    </xdr:sp>
    <xdr:clientData/>
  </xdr:twoCellAnchor>
  <xdr:twoCellAnchor>
    <xdr:from>
      <xdr:col>8</xdr:col>
      <xdr:colOff>392430</xdr:colOff>
      <xdr:row>24</xdr:row>
      <xdr:rowOff>38100</xdr:rowOff>
    </xdr:from>
    <xdr:to>
      <xdr:col>9</xdr:col>
      <xdr:colOff>691919</xdr:colOff>
      <xdr:row>25</xdr:row>
      <xdr:rowOff>114316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7549590A-C548-4F3A-9B8D-7C8E13E0A02C}"/>
            </a:ext>
          </a:extLst>
        </xdr:cNvPr>
        <xdr:cNvSpPr txBox="1">
          <a:spLocks noChangeArrowheads="1"/>
        </xdr:cNvSpPr>
      </xdr:nvSpPr>
      <xdr:spPr bwMode="auto">
        <a:xfrm>
          <a:off x="6983730" y="4095750"/>
          <a:ext cx="690014" cy="2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packages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567690</xdr:colOff>
      <xdr:row>26</xdr:row>
      <xdr:rowOff>64770</xdr:rowOff>
    </xdr:from>
    <xdr:to>
      <xdr:col>7</xdr:col>
      <xdr:colOff>572939</xdr:colOff>
      <xdr:row>28</xdr:row>
      <xdr:rowOff>22811</xdr:rowOff>
    </xdr:to>
    <xdr:sp macro="" textlink="">
      <xdr:nvSpPr>
        <xdr:cNvPr id="27" name="Text Box 27">
          <a:extLst>
            <a:ext uri="{FF2B5EF4-FFF2-40B4-BE49-F238E27FC236}">
              <a16:creationId xmlns:a16="http://schemas.microsoft.com/office/drawing/2014/main" id="{CE5C02A8-73C2-40FA-9A5D-F35AACFEC021}"/>
            </a:ext>
          </a:extLst>
        </xdr:cNvPr>
        <xdr:cNvSpPr txBox="1">
          <a:spLocks noChangeArrowheads="1"/>
        </xdr:cNvSpPr>
      </xdr:nvSpPr>
      <xdr:spPr bwMode="auto">
        <a:xfrm>
          <a:off x="5730240" y="4446270"/>
          <a:ext cx="700574" cy="281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lnSpc>
              <a:spcPts val="9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21.652	</a:t>
          </a:r>
        </a:p>
        <a:p>
          <a:pPr algn="ctr" rtl="0">
            <a:lnSpc>
              <a:spcPts val="800"/>
            </a:lnSpc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53</xdr:row>
      <xdr:rowOff>99060</xdr:rowOff>
    </xdr:from>
    <xdr:to>
      <xdr:col>8</xdr:col>
      <xdr:colOff>257175</xdr:colOff>
      <xdr:row>56</xdr:row>
      <xdr:rowOff>72420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CEE12A2F-30DA-4224-B7E6-749DD7A6CE50}"/>
            </a:ext>
          </a:extLst>
        </xdr:cNvPr>
        <xdr:cNvSpPr txBox="1">
          <a:spLocks noChangeArrowheads="1"/>
        </xdr:cNvSpPr>
      </xdr:nvSpPr>
      <xdr:spPr bwMode="auto">
        <a:xfrm>
          <a:off x="504825" y="9557385"/>
          <a:ext cx="6353175" cy="49723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ctr"/>
        <a:lstStyle/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José M. Quílez       jmquilez@protubsa.com   phone: +34 977 677 913</a:t>
          </a: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118110</xdr:colOff>
      <xdr:row>53</xdr:row>
      <xdr:rowOff>100965</xdr:rowOff>
    </xdr:from>
    <xdr:to>
      <xdr:col>2</xdr:col>
      <xdr:colOff>1381125</xdr:colOff>
      <xdr:row>54</xdr:row>
      <xdr:rowOff>171253</xdr:rowOff>
    </xdr:to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id="{698980F7-DCE1-42D2-B92C-1657E051857B}"/>
            </a:ext>
          </a:extLst>
        </xdr:cNvPr>
        <xdr:cNvSpPr txBox="1">
          <a:spLocks noChangeArrowheads="1"/>
        </xdr:cNvSpPr>
      </xdr:nvSpPr>
      <xdr:spPr bwMode="auto">
        <a:xfrm>
          <a:off x="556260" y="9702165"/>
          <a:ext cx="1263015" cy="25126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 in change: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57150</xdr:colOff>
      <xdr:row>57</xdr:row>
      <xdr:rowOff>40005</xdr:rowOff>
    </xdr:from>
    <xdr:to>
      <xdr:col>2</xdr:col>
      <xdr:colOff>665671</xdr:colOff>
      <xdr:row>58</xdr:row>
      <xdr:rowOff>110483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D96BDB59-0DA3-463E-BAD6-A56C1A2FA534}"/>
            </a:ext>
          </a:extLst>
        </xdr:cNvPr>
        <xdr:cNvSpPr txBox="1">
          <a:spLocks noChangeArrowheads="1"/>
        </xdr:cNvSpPr>
      </xdr:nvSpPr>
      <xdr:spPr bwMode="auto">
        <a:xfrm>
          <a:off x="495300" y="10327005"/>
          <a:ext cx="608521" cy="23240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Prices: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102870</xdr:colOff>
      <xdr:row>24</xdr:row>
      <xdr:rowOff>59056</xdr:rowOff>
    </xdr:from>
    <xdr:to>
      <xdr:col>2</xdr:col>
      <xdr:colOff>1590675</xdr:colOff>
      <xdr:row>25</xdr:row>
      <xdr:rowOff>85725</xdr:rowOff>
    </xdr:to>
    <xdr:sp macro="" textlink="">
      <xdr:nvSpPr>
        <xdr:cNvPr id="31" name="Text Box 29">
          <a:extLst>
            <a:ext uri="{FF2B5EF4-FFF2-40B4-BE49-F238E27FC236}">
              <a16:creationId xmlns:a16="http://schemas.microsoft.com/office/drawing/2014/main" id="{74F67612-CE76-410F-9388-E8151D4C41D1}"/>
            </a:ext>
          </a:extLst>
        </xdr:cNvPr>
        <xdr:cNvSpPr txBox="1">
          <a:spLocks noChangeArrowheads="1"/>
        </xdr:cNvSpPr>
      </xdr:nvSpPr>
      <xdr:spPr bwMode="auto">
        <a:xfrm>
          <a:off x="541020" y="4116706"/>
          <a:ext cx="1487805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Collection warehouse address:</a:t>
          </a:r>
        </a:p>
      </xdr:txBody>
    </xdr:sp>
    <xdr:clientData/>
  </xdr:twoCellAnchor>
  <xdr:twoCellAnchor>
    <xdr:from>
      <xdr:col>2</xdr:col>
      <xdr:colOff>38100</xdr:colOff>
      <xdr:row>61</xdr:row>
      <xdr:rowOff>59055</xdr:rowOff>
    </xdr:from>
    <xdr:to>
      <xdr:col>2</xdr:col>
      <xdr:colOff>734279</xdr:colOff>
      <xdr:row>62</xdr:row>
      <xdr:rowOff>59456</xdr:rowOff>
    </xdr:to>
    <xdr:sp macro="" textlink="">
      <xdr:nvSpPr>
        <xdr:cNvPr id="32" name="Text Box 29">
          <a:extLst>
            <a:ext uri="{FF2B5EF4-FFF2-40B4-BE49-F238E27FC236}">
              <a16:creationId xmlns:a16="http://schemas.microsoft.com/office/drawing/2014/main" id="{9E3B1105-CD40-4E3B-89AC-40E29CD234C3}"/>
            </a:ext>
          </a:extLst>
        </xdr:cNvPr>
        <xdr:cNvSpPr txBox="1">
          <a:spLocks noChangeArrowheads="1"/>
        </xdr:cNvSpPr>
      </xdr:nvSpPr>
      <xdr:spPr bwMode="auto">
        <a:xfrm>
          <a:off x="476250" y="10993755"/>
          <a:ext cx="696179" cy="16232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497205</xdr:colOff>
      <xdr:row>5</xdr:row>
      <xdr:rowOff>80010</xdr:rowOff>
    </xdr:from>
    <xdr:to>
      <xdr:col>8</xdr:col>
      <xdr:colOff>188646</xdr:colOff>
      <xdr:row>6</xdr:row>
      <xdr:rowOff>81994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36C644D7-9875-4FF9-A17B-833E32D7B886}"/>
            </a:ext>
          </a:extLst>
        </xdr:cNvPr>
        <xdr:cNvSpPr txBox="1">
          <a:spLocks noChangeArrowheads="1"/>
        </xdr:cNvSpPr>
      </xdr:nvSpPr>
      <xdr:spPr bwMode="auto">
        <a:xfrm>
          <a:off x="5659755" y="1032510"/>
          <a:ext cx="1129716" cy="16390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Customer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160020</xdr:colOff>
      <xdr:row>5</xdr:row>
      <xdr:rowOff>78105</xdr:rowOff>
    </xdr:from>
    <xdr:to>
      <xdr:col>9</xdr:col>
      <xdr:colOff>717204</xdr:colOff>
      <xdr:row>6</xdr:row>
      <xdr:rowOff>72808</xdr:rowOff>
    </xdr:to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E1BA7EB7-E468-4084-8098-CBF15AC62B07}"/>
            </a:ext>
          </a:extLst>
        </xdr:cNvPr>
        <xdr:cNvSpPr txBox="1">
          <a:spLocks noChangeArrowheads="1"/>
        </xdr:cNvSpPr>
      </xdr:nvSpPr>
      <xdr:spPr bwMode="auto">
        <a:xfrm>
          <a:off x="7141845" y="1030605"/>
          <a:ext cx="557184" cy="1566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Document date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67</xdr:row>
      <xdr:rowOff>97155</xdr:rowOff>
    </xdr:from>
    <xdr:to>
      <xdr:col>3</xdr:col>
      <xdr:colOff>192378</xdr:colOff>
      <xdr:row>72</xdr:row>
      <xdr:rowOff>135260</xdr:rowOff>
    </xdr:to>
    <xdr:sp macro="" textlink="">
      <xdr:nvSpPr>
        <xdr:cNvPr id="35" name="Text Box 29">
          <a:extLst>
            <a:ext uri="{FF2B5EF4-FFF2-40B4-BE49-F238E27FC236}">
              <a16:creationId xmlns:a16="http://schemas.microsoft.com/office/drawing/2014/main" id="{06885A52-C41A-4C31-B4C0-0A80203D9F3F}"/>
            </a:ext>
          </a:extLst>
        </xdr:cNvPr>
        <xdr:cNvSpPr txBox="1">
          <a:spLocks noChangeArrowheads="1"/>
        </xdr:cNvSpPr>
      </xdr:nvSpPr>
      <xdr:spPr bwMode="auto">
        <a:xfrm>
          <a:off x="857250" y="12012930"/>
          <a:ext cx="1802103" cy="84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Address and warehouse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Pol. Indal. "Goiain" Avda. San Blas nº 24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01170 Legutiano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ALAVA (Spain)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 42º 56´2" / W 2º 3´48"</a:t>
          </a:r>
        </a:p>
      </xdr:txBody>
    </xdr:sp>
    <xdr:clientData/>
  </xdr:twoCellAnchor>
  <xdr:twoCellAnchor>
    <xdr:from>
      <xdr:col>3</xdr:col>
      <xdr:colOff>457200</xdr:colOff>
      <xdr:row>67</xdr:row>
      <xdr:rowOff>112395</xdr:rowOff>
    </xdr:from>
    <xdr:to>
      <xdr:col>6</xdr:col>
      <xdr:colOff>465592</xdr:colOff>
      <xdr:row>72</xdr:row>
      <xdr:rowOff>135287</xdr:rowOff>
    </xdr:to>
    <xdr:sp macro="" textlink="">
      <xdr:nvSpPr>
        <xdr:cNvPr id="36" name="Text Box 29">
          <a:extLst>
            <a:ext uri="{FF2B5EF4-FFF2-40B4-BE49-F238E27FC236}">
              <a16:creationId xmlns:a16="http://schemas.microsoft.com/office/drawing/2014/main" id="{FAF9518C-8EA6-433D-89EA-EA171BE38F14}"/>
            </a:ext>
          </a:extLst>
        </xdr:cNvPr>
        <xdr:cNvSpPr txBox="1">
          <a:spLocks noChangeArrowheads="1"/>
        </xdr:cNvSpPr>
      </xdr:nvSpPr>
      <xdr:spPr bwMode="auto">
        <a:xfrm>
          <a:off x="2924175" y="12028170"/>
          <a:ext cx="2703967" cy="83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rgbClr val="C00000"/>
              </a:solidFill>
              <a:latin typeface="Arial"/>
              <a:cs typeface="Arial"/>
            </a:rPr>
            <a:t>Export warehouse</a:t>
          </a:r>
          <a:endParaRPr lang="es-ES" sz="1050" b="0" i="0" u="none" strike="noStrike" baseline="0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Pol. Indal. "L ´Empalme" C/. Girona nº 18</a:t>
          </a: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43713 Sant Jaume del Domenys</a:t>
          </a:r>
        </a:p>
        <a:p>
          <a:pPr algn="ctr" rtl="0">
            <a:defRPr sz="1000"/>
          </a:pPr>
          <a:r>
            <a:rPr lang="es-ES" sz="1050" b="1" i="0" u="none" strike="noStrike" baseline="0">
              <a:solidFill>
                <a:srgbClr val="C00000"/>
              </a:solidFill>
              <a:latin typeface="Arial"/>
              <a:cs typeface="Arial"/>
            </a:rPr>
            <a:t>TARRAGONA (Spain)</a:t>
          </a:r>
          <a:endParaRPr lang="es-ES" sz="1050" b="0" i="0" u="none" strike="noStrike" baseline="0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N 41º 17´26" / W 1º 33´24"</a:t>
          </a:r>
        </a:p>
      </xdr:txBody>
    </xdr:sp>
    <xdr:clientData/>
  </xdr:twoCellAnchor>
  <xdr:twoCellAnchor>
    <xdr:from>
      <xdr:col>6</xdr:col>
      <xdr:colOff>196215</xdr:colOff>
      <xdr:row>67</xdr:row>
      <xdr:rowOff>93345</xdr:rowOff>
    </xdr:from>
    <xdr:to>
      <xdr:col>9</xdr:col>
      <xdr:colOff>521984</xdr:colOff>
      <xdr:row>72</xdr:row>
      <xdr:rowOff>137127</xdr:rowOff>
    </xdr:to>
    <xdr:sp macro="" textlink="">
      <xdr:nvSpPr>
        <xdr:cNvPr id="37" name="Text Box 29">
          <a:extLst>
            <a:ext uri="{FF2B5EF4-FFF2-40B4-BE49-F238E27FC236}">
              <a16:creationId xmlns:a16="http://schemas.microsoft.com/office/drawing/2014/main" id="{6DDE7875-5F14-4793-B945-0D65E30463D7}"/>
            </a:ext>
          </a:extLst>
        </xdr:cNvPr>
        <xdr:cNvSpPr txBox="1">
          <a:spLocks noChangeArrowheads="1"/>
        </xdr:cNvSpPr>
      </xdr:nvSpPr>
      <xdr:spPr bwMode="auto">
        <a:xfrm>
          <a:off x="5358765" y="12009120"/>
          <a:ext cx="2145044" cy="85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New warehouse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C/. Zeus nº 3 P.I. Meco R-2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28880 Meco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MADRID (Spain)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 40º 32´13" / W 3º 18´30"</a:t>
          </a:r>
        </a:p>
      </xdr:txBody>
    </xdr:sp>
    <xdr:clientData/>
  </xdr:twoCellAnchor>
  <xdr:twoCellAnchor>
    <xdr:from>
      <xdr:col>2</xdr:col>
      <xdr:colOff>95251</xdr:colOff>
      <xdr:row>11</xdr:row>
      <xdr:rowOff>133350</xdr:rowOff>
    </xdr:from>
    <xdr:to>
      <xdr:col>3</xdr:col>
      <xdr:colOff>1171576</xdr:colOff>
      <xdr:row>22</xdr:row>
      <xdr:rowOff>133373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A2CF085D-7342-44EC-9788-D9AD56352D87}"/>
            </a:ext>
          </a:extLst>
        </xdr:cNvPr>
        <xdr:cNvSpPr txBox="1">
          <a:spLocks noChangeArrowheads="1"/>
        </xdr:cNvSpPr>
      </xdr:nvSpPr>
      <xdr:spPr bwMode="auto">
        <a:xfrm>
          <a:off x="533401" y="2085975"/>
          <a:ext cx="3105150" cy="1781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C6FEC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>
            <a:effectLst/>
          </a:endParaRPr>
        </a:p>
        <a:p>
          <a:pPr algn="l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14</xdr:col>
      <xdr:colOff>561975</xdr:colOff>
      <xdr:row>42</xdr:row>
      <xdr:rowOff>98875</xdr:rowOff>
    </xdr:from>
    <xdr:ext cx="2774762" cy="405432"/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80ECFA87-8D32-4A8C-937B-7123A66E182E}"/>
            </a:ext>
          </a:extLst>
        </xdr:cNvPr>
        <xdr:cNvSpPr/>
      </xdr:nvSpPr>
      <xdr:spPr>
        <a:xfrm>
          <a:off x="10039350" y="7766500"/>
          <a:ext cx="2774762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All tubes origin CHINA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1800226</xdr:colOff>
      <xdr:row>2</xdr:row>
      <xdr:rowOff>53341</xdr:rowOff>
    </xdr:from>
    <xdr:to>
      <xdr:col>10</xdr:col>
      <xdr:colOff>19052</xdr:colOff>
      <xdr:row>4</xdr:row>
      <xdr:rowOff>131446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C94B8FC6-1CAA-416A-89B5-A5CD249EF047}"/>
            </a:ext>
          </a:extLst>
        </xdr:cNvPr>
        <xdr:cNvSpPr>
          <a:spLocks noChangeArrowheads="1"/>
        </xdr:cNvSpPr>
      </xdr:nvSpPr>
      <xdr:spPr bwMode="auto">
        <a:xfrm>
          <a:off x="4440556" y="400051"/>
          <a:ext cx="3680461" cy="535305"/>
        </a:xfrm>
        <a:prstGeom prst="flowChartAlternateProcess">
          <a:avLst/>
        </a:prstGeom>
        <a:solidFill>
          <a:srgbClr val="D2FED9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211455</xdr:colOff>
      <xdr:row>10</xdr:row>
      <xdr:rowOff>40005</xdr:rowOff>
    </xdr:from>
    <xdr:to>
      <xdr:col>3</xdr:col>
      <xdr:colOff>1276350</xdr:colOff>
      <xdr:row>23</xdr:row>
      <xdr:rowOff>17145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CFA45E87-4D2C-47C7-A51D-BCC421FFA1CC}"/>
            </a:ext>
          </a:extLst>
        </xdr:cNvPr>
        <xdr:cNvSpPr>
          <a:spLocks noChangeArrowheads="1"/>
        </xdr:cNvSpPr>
      </xdr:nvSpPr>
      <xdr:spPr bwMode="auto">
        <a:xfrm>
          <a:off x="360045" y="1887855"/>
          <a:ext cx="3550920" cy="220980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Delivery address:</a:t>
          </a:r>
        </a:p>
      </xdr:txBody>
    </xdr:sp>
    <xdr:clientData/>
  </xdr:twoCellAnchor>
  <xdr:twoCellAnchor>
    <xdr:from>
      <xdr:col>2</xdr:col>
      <xdr:colOff>15239</xdr:colOff>
      <xdr:row>2</xdr:row>
      <xdr:rowOff>15240</xdr:rowOff>
    </xdr:from>
    <xdr:to>
      <xdr:col>3</xdr:col>
      <xdr:colOff>904874</xdr:colOff>
      <xdr:row>6</xdr:row>
      <xdr:rowOff>0</xdr:rowOff>
    </xdr:to>
    <xdr:pic>
      <xdr:nvPicPr>
        <xdr:cNvPr id="4" name="Picture 2" descr="logo_protubsa_completo">
          <a:extLst>
            <a:ext uri="{FF2B5EF4-FFF2-40B4-BE49-F238E27FC236}">
              <a16:creationId xmlns:a16="http://schemas.microsoft.com/office/drawing/2014/main" id="{9C4241F9-C061-4FAD-AC89-20B6267F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361950"/>
          <a:ext cx="308419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1905001</xdr:colOff>
      <xdr:row>3</xdr:row>
      <xdr:rowOff>66675</xdr:rowOff>
    </xdr:from>
    <xdr:to>
      <xdr:col>9</xdr:col>
      <xdr:colOff>897255</xdr:colOff>
      <xdr:row>3</xdr:row>
      <xdr:rowOff>262890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7397B5CE-2B57-4074-887A-696F02D8BF62}"/>
            </a:ext>
          </a:extLst>
        </xdr:cNvPr>
        <xdr:cNvSpPr txBox="1">
          <a:spLocks noChangeArrowheads="1"/>
        </xdr:cNvSpPr>
      </xdr:nvSpPr>
      <xdr:spPr bwMode="auto">
        <a:xfrm>
          <a:off x="4543426" y="579120"/>
          <a:ext cx="3503294" cy="198120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/>
        <a:lstStyle/>
        <a:p>
          <a:pPr algn="l" rtl="0">
            <a:lnSpc>
              <a:spcPts val="10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PACKING LIST   Nº  A1804252   PAG. / 1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312420</xdr:colOff>
      <xdr:row>5</xdr:row>
      <xdr:rowOff>60960</xdr:rowOff>
    </xdr:from>
    <xdr:to>
      <xdr:col>9</xdr:col>
      <xdr:colOff>0</xdr:colOff>
      <xdr:row>8</xdr:row>
      <xdr:rowOff>15240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DE01AF3F-CE26-4ABF-AB58-C1D604A79FEE}"/>
            </a:ext>
          </a:extLst>
        </xdr:cNvPr>
        <xdr:cNvSpPr>
          <a:spLocks noChangeArrowheads="1"/>
        </xdr:cNvSpPr>
      </xdr:nvSpPr>
      <xdr:spPr bwMode="auto">
        <a:xfrm>
          <a:off x="5591175" y="1028700"/>
          <a:ext cx="1562100" cy="49530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474345</xdr:colOff>
      <xdr:row>6</xdr:row>
      <xdr:rowOff>70485</xdr:rowOff>
    </xdr:from>
    <xdr:to>
      <xdr:col>8</xdr:col>
      <xdr:colOff>188579</xdr:colOff>
      <xdr:row>7</xdr:row>
      <xdr:rowOff>101455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D898BD82-ED72-446D-867F-DD025B624DF4}"/>
            </a:ext>
          </a:extLst>
        </xdr:cNvPr>
        <xdr:cNvSpPr txBox="1">
          <a:spLocks noChangeArrowheads="1"/>
        </xdr:cNvSpPr>
      </xdr:nvSpPr>
      <xdr:spPr bwMode="auto">
        <a:xfrm>
          <a:off x="5755005" y="1211580"/>
          <a:ext cx="1186799" cy="2195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14.019</a:t>
          </a:r>
        </a:p>
      </xdr:txBody>
    </xdr:sp>
    <xdr:clientData/>
  </xdr:twoCellAnchor>
  <xdr:twoCellAnchor>
    <xdr:from>
      <xdr:col>9</xdr:col>
      <xdr:colOff>38100</xdr:colOff>
      <xdr:row>5</xdr:row>
      <xdr:rowOff>60960</xdr:rowOff>
    </xdr:from>
    <xdr:to>
      <xdr:col>10</xdr:col>
      <xdr:colOff>0</xdr:colOff>
      <xdr:row>8</xdr:row>
      <xdr:rowOff>7620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39A6B913-D19D-4A1C-A64C-105DFBE9F9C8}"/>
            </a:ext>
          </a:extLst>
        </xdr:cNvPr>
        <xdr:cNvSpPr>
          <a:spLocks noChangeArrowheads="1"/>
        </xdr:cNvSpPr>
      </xdr:nvSpPr>
      <xdr:spPr bwMode="auto">
        <a:xfrm>
          <a:off x="7191375" y="1028700"/>
          <a:ext cx="914400" cy="485775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</xdr:colOff>
      <xdr:row>6</xdr:row>
      <xdr:rowOff>55245</xdr:rowOff>
    </xdr:from>
    <xdr:to>
      <xdr:col>9</xdr:col>
      <xdr:colOff>876300</xdr:colOff>
      <xdr:row>7</xdr:row>
      <xdr:rowOff>95215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6512F30B-D029-441C-880D-4E2311278940}"/>
            </a:ext>
          </a:extLst>
        </xdr:cNvPr>
        <xdr:cNvSpPr txBox="1">
          <a:spLocks noChangeArrowheads="1"/>
        </xdr:cNvSpPr>
      </xdr:nvSpPr>
      <xdr:spPr bwMode="auto">
        <a:xfrm>
          <a:off x="7216140" y="1202055"/>
          <a:ext cx="813435" cy="230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03.07.2018</a:t>
          </a:r>
        </a:p>
      </xdr:txBody>
    </xdr:sp>
    <xdr:clientData/>
  </xdr:twoCellAnchor>
  <xdr:twoCellAnchor>
    <xdr:from>
      <xdr:col>2</xdr:col>
      <xdr:colOff>15240</xdr:colOff>
      <xdr:row>6</xdr:row>
      <xdr:rowOff>0</xdr:rowOff>
    </xdr:from>
    <xdr:to>
      <xdr:col>6</xdr:col>
      <xdr:colOff>186963</xdr:colOff>
      <xdr:row>8</xdr:row>
      <xdr:rowOff>57150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2491CDAE-C7F6-4213-8E03-8AE860B642B6}"/>
            </a:ext>
          </a:extLst>
        </xdr:cNvPr>
        <xdr:cNvSpPr txBox="1">
          <a:spLocks noChangeArrowheads="1"/>
        </xdr:cNvSpPr>
      </xdr:nvSpPr>
      <xdr:spPr bwMode="auto">
        <a:xfrm>
          <a:off x="457200" y="1143000"/>
          <a:ext cx="5006613" cy="415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Phone  + 34 977 677 913  Fax +34 977 677 932</a:t>
          </a: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www.protubsa.com  /  protubsa@protubsa.com</a:t>
          </a:r>
          <a:r>
            <a:rPr lang="es-ES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  </a:t>
          </a:r>
          <a:r>
            <a:rPr lang="es-ES" sz="900" b="0" i="0" u="none" strike="noStrike" baseline="0">
              <a:solidFill>
                <a:srgbClr val="000080"/>
              </a:solidFill>
              <a:latin typeface="Arial"/>
              <a:cs typeface="Arial"/>
            </a:rPr>
            <a:t>                    CIF.: B01267277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190500</xdr:colOff>
      <xdr:row>8</xdr:row>
      <xdr:rowOff>99060</xdr:rowOff>
    </xdr:from>
    <xdr:to>
      <xdr:col>10</xdr:col>
      <xdr:colOff>7620</xdr:colOff>
      <xdr:row>8</xdr:row>
      <xdr:rowOff>106680</xdr:rowOff>
    </xdr:to>
    <xdr:sp macro="" textlink="">
      <xdr:nvSpPr>
        <xdr:cNvPr id="11" name="Line 20">
          <a:extLst>
            <a:ext uri="{FF2B5EF4-FFF2-40B4-BE49-F238E27FC236}">
              <a16:creationId xmlns:a16="http://schemas.microsoft.com/office/drawing/2014/main" id="{67738DEF-F033-43A0-B189-5DCBCAB0EF73}"/>
            </a:ext>
          </a:extLst>
        </xdr:cNvPr>
        <xdr:cNvSpPr>
          <a:spLocks noChangeShapeType="1"/>
        </xdr:cNvSpPr>
      </xdr:nvSpPr>
      <xdr:spPr bwMode="auto">
        <a:xfrm>
          <a:off x="342900" y="1600200"/>
          <a:ext cx="77724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</xdr:row>
      <xdr:rowOff>0</xdr:rowOff>
    </xdr:from>
    <xdr:to>
      <xdr:col>6</xdr:col>
      <xdr:colOff>198120</xdr:colOff>
      <xdr:row>28</xdr:row>
      <xdr:rowOff>137160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A5328F31-64DB-4CAF-B0C2-6C9F4F3C7D33}"/>
            </a:ext>
          </a:extLst>
        </xdr:cNvPr>
        <xdr:cNvSpPr>
          <a:spLocks noChangeArrowheads="1"/>
        </xdr:cNvSpPr>
      </xdr:nvSpPr>
      <xdr:spPr bwMode="auto">
        <a:xfrm>
          <a:off x="447675" y="4248150"/>
          <a:ext cx="5029200" cy="81915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2</xdr:col>
      <xdr:colOff>121920</xdr:colOff>
      <xdr:row>25</xdr:row>
      <xdr:rowOff>60960</xdr:rowOff>
    </xdr:from>
    <xdr:to>
      <xdr:col>6</xdr:col>
      <xdr:colOff>85741</xdr:colOff>
      <xdr:row>28</xdr:row>
      <xdr:rowOff>62893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4C7F9D80-A4A1-4379-B204-7F41E818A0E2}"/>
            </a:ext>
          </a:extLst>
        </xdr:cNvPr>
        <xdr:cNvSpPr txBox="1">
          <a:spLocks noChangeArrowheads="1"/>
        </xdr:cNvSpPr>
      </xdr:nvSpPr>
      <xdr:spPr bwMode="auto">
        <a:xfrm>
          <a:off x="561975" y="4476750"/>
          <a:ext cx="4802521" cy="516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Sant Jaume dels Domenys (TARRAGONA) - SPAIN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1057275</xdr:colOff>
      <xdr:row>2</xdr:row>
      <xdr:rowOff>133351</xdr:rowOff>
    </xdr:from>
    <xdr:to>
      <xdr:col>3</xdr:col>
      <xdr:colOff>1607821</xdr:colOff>
      <xdr:row>5</xdr:row>
      <xdr:rowOff>57151</xdr:rowOff>
    </xdr:to>
    <xdr:pic>
      <xdr:nvPicPr>
        <xdr:cNvPr id="14" name="Picture 23" descr="GRUPOBIANCO">
          <a:extLst>
            <a:ext uri="{FF2B5EF4-FFF2-40B4-BE49-F238E27FC236}">
              <a16:creationId xmlns:a16="http://schemas.microsoft.com/office/drawing/2014/main" id="{456FD727-4399-4F39-8062-6047FF03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795" y="472441"/>
          <a:ext cx="55435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57</xdr:row>
      <xdr:rowOff>22860</xdr:rowOff>
    </xdr:from>
    <xdr:to>
      <xdr:col>6</xdr:col>
      <xdr:colOff>441960</xdr:colOff>
      <xdr:row>60</xdr:row>
      <xdr:rowOff>91440</xdr:rowOff>
    </xdr:to>
    <xdr:sp macro="" textlink="">
      <xdr:nvSpPr>
        <xdr:cNvPr id="15" name="AutoShape 24">
          <a:extLst>
            <a:ext uri="{FF2B5EF4-FFF2-40B4-BE49-F238E27FC236}">
              <a16:creationId xmlns:a16="http://schemas.microsoft.com/office/drawing/2014/main" id="{4A8120DF-4F2F-4A1F-ACAD-903BF0F181B5}"/>
            </a:ext>
          </a:extLst>
        </xdr:cNvPr>
        <xdr:cNvSpPr>
          <a:spLocks noChangeArrowheads="1"/>
        </xdr:cNvSpPr>
      </xdr:nvSpPr>
      <xdr:spPr bwMode="auto">
        <a:xfrm>
          <a:off x="371475" y="10325100"/>
          <a:ext cx="5343525" cy="561975"/>
        </a:xfrm>
        <a:prstGeom prst="flowChartAlternateProcess">
          <a:avLst/>
        </a:prstGeom>
        <a:solidFill>
          <a:srgbClr val="D2FED9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58</xdr:row>
      <xdr:rowOff>80010</xdr:rowOff>
    </xdr:from>
    <xdr:to>
      <xdr:col>5</xdr:col>
      <xdr:colOff>457148</xdr:colOff>
      <xdr:row>59</xdr:row>
      <xdr:rowOff>122051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A68340CE-EE6F-4379-A282-DB388FDEF2A4}"/>
            </a:ext>
          </a:extLst>
        </xdr:cNvPr>
        <xdr:cNvSpPr txBox="1">
          <a:spLocks noChangeArrowheads="1"/>
        </xdr:cNvSpPr>
      </xdr:nvSpPr>
      <xdr:spPr bwMode="auto">
        <a:xfrm>
          <a:off x="525780" y="10549890"/>
          <a:ext cx="4617668" cy="203966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EXW our store in Tarragona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259080</xdr:colOff>
      <xdr:row>24</xdr:row>
      <xdr:rowOff>7620</xdr:rowOff>
    </xdr:from>
    <xdr:to>
      <xdr:col>8</xdr:col>
      <xdr:colOff>137160</xdr:colOff>
      <xdr:row>28</xdr:row>
      <xdr:rowOff>144780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B2344653-CEF9-4857-9DED-C52C97FA692A}"/>
            </a:ext>
          </a:extLst>
        </xdr:cNvPr>
        <xdr:cNvSpPr>
          <a:spLocks noChangeArrowheads="1"/>
        </xdr:cNvSpPr>
      </xdr:nvSpPr>
      <xdr:spPr bwMode="auto">
        <a:xfrm>
          <a:off x="5534025" y="4257675"/>
          <a:ext cx="1352550" cy="81915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8</xdr:col>
      <xdr:colOff>371475</xdr:colOff>
      <xdr:row>25</xdr:row>
      <xdr:rowOff>47625</xdr:rowOff>
    </xdr:from>
    <xdr:to>
      <xdr:col>9</xdr:col>
      <xdr:colOff>816036</xdr:colOff>
      <xdr:row>27</xdr:row>
      <xdr:rowOff>123826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F80F7979-0E17-4590-B216-FA6EC2016505}"/>
            </a:ext>
          </a:extLst>
        </xdr:cNvPr>
        <xdr:cNvSpPr txBox="1">
          <a:spLocks noChangeArrowheads="1"/>
        </xdr:cNvSpPr>
      </xdr:nvSpPr>
      <xdr:spPr bwMode="auto">
        <a:xfrm>
          <a:off x="6962775" y="4267200"/>
          <a:ext cx="825561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22 packages</a:t>
          </a: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190500</xdr:colOff>
      <xdr:row>24</xdr:row>
      <xdr:rowOff>9525</xdr:rowOff>
    </xdr:from>
    <xdr:to>
      <xdr:col>10</xdr:col>
      <xdr:colOff>0</xdr:colOff>
      <xdr:row>28</xdr:row>
      <xdr:rowOff>142875</xdr:rowOff>
    </xdr:to>
    <xdr:sp macro="" textlink="">
      <xdr:nvSpPr>
        <xdr:cNvPr id="19" name="AutoShape 28">
          <a:extLst>
            <a:ext uri="{FF2B5EF4-FFF2-40B4-BE49-F238E27FC236}">
              <a16:creationId xmlns:a16="http://schemas.microsoft.com/office/drawing/2014/main" id="{1CF5862C-65A5-43B1-B29C-5118ABC3B815}"/>
            </a:ext>
          </a:extLst>
        </xdr:cNvPr>
        <xdr:cNvSpPr>
          <a:spLocks noChangeArrowheads="1"/>
        </xdr:cNvSpPr>
      </xdr:nvSpPr>
      <xdr:spPr bwMode="auto">
        <a:xfrm>
          <a:off x="6943725" y="4259580"/>
          <a:ext cx="1162050" cy="81534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6</xdr:col>
      <xdr:colOff>325755</xdr:colOff>
      <xdr:row>24</xdr:row>
      <xdr:rowOff>40005</xdr:rowOff>
    </xdr:from>
    <xdr:to>
      <xdr:col>8</xdr:col>
      <xdr:colOff>34931</xdr:colOff>
      <xdr:row>25</xdr:row>
      <xdr:rowOff>103038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84F00274-92FC-4DEC-9D89-FA941BE924A3}"/>
            </a:ext>
          </a:extLst>
        </xdr:cNvPr>
        <xdr:cNvSpPr txBox="1">
          <a:spLocks noChangeArrowheads="1"/>
        </xdr:cNvSpPr>
      </xdr:nvSpPr>
      <xdr:spPr bwMode="auto">
        <a:xfrm>
          <a:off x="5598795" y="4288155"/>
          <a:ext cx="1189361" cy="232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weight Kg.</a:t>
          </a:r>
        </a:p>
      </xdr:txBody>
    </xdr:sp>
    <xdr:clientData/>
  </xdr:twoCellAnchor>
  <xdr:twoCellAnchor>
    <xdr:from>
      <xdr:col>1</xdr:col>
      <xdr:colOff>213360</xdr:colOff>
      <xdr:row>53</xdr:row>
      <xdr:rowOff>68580</xdr:rowOff>
    </xdr:from>
    <xdr:to>
      <xdr:col>6</xdr:col>
      <xdr:colOff>457200</xdr:colOff>
      <xdr:row>56</xdr:row>
      <xdr:rowOff>106680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3B6392F1-19DA-4967-87BF-476581CDBA1B}"/>
            </a:ext>
          </a:extLst>
        </xdr:cNvPr>
        <xdr:cNvSpPr>
          <a:spLocks noChangeArrowheads="1"/>
        </xdr:cNvSpPr>
      </xdr:nvSpPr>
      <xdr:spPr bwMode="auto">
        <a:xfrm>
          <a:off x="361950" y="9705975"/>
          <a:ext cx="5372100" cy="542925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213360</xdr:colOff>
      <xdr:row>61</xdr:row>
      <xdr:rowOff>15240</xdr:rowOff>
    </xdr:from>
    <xdr:to>
      <xdr:col>10</xdr:col>
      <xdr:colOff>0</xdr:colOff>
      <xdr:row>67</xdr:row>
      <xdr:rowOff>53340</xdr:rowOff>
    </xdr:to>
    <xdr:sp macro="" textlink="">
      <xdr:nvSpPr>
        <xdr:cNvPr id="22" name="AutoShape 32">
          <a:extLst>
            <a:ext uri="{FF2B5EF4-FFF2-40B4-BE49-F238E27FC236}">
              <a16:creationId xmlns:a16="http://schemas.microsoft.com/office/drawing/2014/main" id="{E148F8BD-AA60-4588-BDAB-E0559C6E8DB6}"/>
            </a:ext>
          </a:extLst>
        </xdr:cNvPr>
        <xdr:cNvSpPr>
          <a:spLocks noChangeArrowheads="1"/>
        </xdr:cNvSpPr>
      </xdr:nvSpPr>
      <xdr:spPr bwMode="auto">
        <a:xfrm>
          <a:off x="361950" y="10972800"/>
          <a:ext cx="7743825" cy="1057275"/>
        </a:xfrm>
        <a:prstGeom prst="flowChartAlternateProcess">
          <a:avLst/>
        </a:prstGeom>
        <a:solidFill>
          <a:srgbClr val="D2FED9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</xdr:colOff>
      <xdr:row>62</xdr:row>
      <xdr:rowOff>49530</xdr:rowOff>
    </xdr:from>
    <xdr:to>
      <xdr:col>9</xdr:col>
      <xdr:colOff>590771</xdr:colOff>
      <xdr:row>67</xdr:row>
      <xdr:rowOff>38142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151AF9FE-71E2-45EF-B7BA-2B5ABF4984C7}"/>
            </a:ext>
          </a:extLst>
        </xdr:cNvPr>
        <xdr:cNvSpPr txBox="1">
          <a:spLocks noChangeArrowheads="1"/>
        </xdr:cNvSpPr>
      </xdr:nvSpPr>
      <xdr:spPr bwMode="auto">
        <a:xfrm>
          <a:off x="459105" y="11169015"/>
          <a:ext cx="7281131" cy="842052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Payment anticipated.</a:t>
          </a:r>
        </a:p>
        <a:p>
          <a:pPr rtl="0">
            <a:lnSpc>
              <a:spcPts val="1200"/>
            </a:lnSpc>
          </a:pPr>
          <a:endParaRPr lang="es-ES" sz="1100" b="1" i="0" baseline="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1666876</xdr:colOff>
      <xdr:row>10</xdr:row>
      <xdr:rowOff>57150</xdr:rowOff>
    </xdr:from>
    <xdr:to>
      <xdr:col>9</xdr:col>
      <xdr:colOff>897256</xdr:colOff>
      <xdr:row>23</xdr:row>
      <xdr:rowOff>20955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EE3F3DC-28EF-48BE-A217-D609727C62B1}"/>
            </a:ext>
          </a:extLst>
        </xdr:cNvPr>
        <xdr:cNvSpPr>
          <a:spLocks noChangeArrowheads="1"/>
        </xdr:cNvSpPr>
      </xdr:nvSpPr>
      <xdr:spPr bwMode="auto">
        <a:xfrm>
          <a:off x="4303396" y="1901190"/>
          <a:ext cx="3743325" cy="2192655"/>
        </a:xfrm>
        <a:prstGeom prst="flowChartAlternateProcess">
          <a:avLst/>
        </a:prstGeom>
        <a:solidFill>
          <a:srgbClr val="D2FED9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Invoice adress:</a:t>
          </a:r>
        </a:p>
      </xdr:txBody>
    </xdr:sp>
    <xdr:clientData/>
  </xdr:twoCellAnchor>
  <xdr:twoCellAnchor>
    <xdr:from>
      <xdr:col>3</xdr:col>
      <xdr:colOff>1880234</xdr:colOff>
      <xdr:row>11</xdr:row>
      <xdr:rowOff>131445</xdr:rowOff>
    </xdr:from>
    <xdr:to>
      <xdr:col>9</xdr:col>
      <xdr:colOff>695325</xdr:colOff>
      <xdr:row>22</xdr:row>
      <xdr:rowOff>131445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6C279B34-1E7D-409A-90A4-8153656C2011}"/>
            </a:ext>
          </a:extLst>
        </xdr:cNvPr>
        <xdr:cNvSpPr txBox="1">
          <a:spLocks noChangeArrowheads="1"/>
        </xdr:cNvSpPr>
      </xdr:nvSpPr>
      <xdr:spPr bwMode="auto">
        <a:xfrm>
          <a:off x="4522469" y="2154555"/>
          <a:ext cx="3328036" cy="1885950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/>
          <a:r>
            <a:rPr lang="es-ES" sz="14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 sz="1400" b="1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 sz="1200" b="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</a:p>
        <a:p>
          <a:pPr rtl="0"/>
          <a:endParaRPr lang="es-ES" sz="5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 sz="1200" b="0">
            <a:effectLst/>
          </a:endParaRPr>
        </a:p>
      </xdr:txBody>
    </xdr:sp>
    <xdr:clientData/>
  </xdr:twoCellAnchor>
  <xdr:twoCellAnchor>
    <xdr:from>
      <xdr:col>8</xdr:col>
      <xdr:colOff>392430</xdr:colOff>
      <xdr:row>24</xdr:row>
      <xdr:rowOff>38100</xdr:rowOff>
    </xdr:from>
    <xdr:to>
      <xdr:col>9</xdr:col>
      <xdr:colOff>691919</xdr:colOff>
      <xdr:row>25</xdr:row>
      <xdr:rowOff>114316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C6C0EBB9-60F3-45EA-BBCC-0AA053F29742}"/>
            </a:ext>
          </a:extLst>
        </xdr:cNvPr>
        <xdr:cNvSpPr txBox="1">
          <a:spLocks noChangeArrowheads="1"/>
        </xdr:cNvSpPr>
      </xdr:nvSpPr>
      <xdr:spPr bwMode="auto">
        <a:xfrm>
          <a:off x="7149465" y="4286250"/>
          <a:ext cx="697634" cy="247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packages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567690</xdr:colOff>
      <xdr:row>26</xdr:row>
      <xdr:rowOff>64770</xdr:rowOff>
    </xdr:from>
    <xdr:to>
      <xdr:col>7</xdr:col>
      <xdr:colOff>572939</xdr:colOff>
      <xdr:row>28</xdr:row>
      <xdr:rowOff>22811</xdr:rowOff>
    </xdr:to>
    <xdr:sp macro="" textlink="">
      <xdr:nvSpPr>
        <xdr:cNvPr id="27" name="Text Box 27">
          <a:extLst>
            <a:ext uri="{FF2B5EF4-FFF2-40B4-BE49-F238E27FC236}">
              <a16:creationId xmlns:a16="http://schemas.microsoft.com/office/drawing/2014/main" id="{C1116550-3B1B-477D-8CCA-0AE30DD82172}"/>
            </a:ext>
          </a:extLst>
        </xdr:cNvPr>
        <xdr:cNvSpPr txBox="1">
          <a:spLocks noChangeArrowheads="1"/>
        </xdr:cNvSpPr>
      </xdr:nvSpPr>
      <xdr:spPr bwMode="auto">
        <a:xfrm>
          <a:off x="5844540" y="4653915"/>
          <a:ext cx="719624" cy="29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lnSpc>
              <a:spcPts val="9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17.557	</a:t>
          </a:r>
        </a:p>
        <a:p>
          <a:pPr algn="ctr" rtl="0">
            <a:lnSpc>
              <a:spcPts val="800"/>
            </a:lnSpc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53</xdr:row>
      <xdr:rowOff>99060</xdr:rowOff>
    </xdr:from>
    <xdr:to>
      <xdr:col>6</xdr:col>
      <xdr:colOff>428794</xdr:colOff>
      <xdr:row>56</xdr:row>
      <xdr:rowOff>72420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49502F9A-5369-48FD-9C91-28E6D14D8994}"/>
            </a:ext>
          </a:extLst>
        </xdr:cNvPr>
        <xdr:cNvSpPr txBox="1">
          <a:spLocks noChangeArrowheads="1"/>
        </xdr:cNvSpPr>
      </xdr:nvSpPr>
      <xdr:spPr bwMode="auto">
        <a:xfrm>
          <a:off x="502920" y="9734550"/>
          <a:ext cx="5204629" cy="4819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/>
        <a:lstStyle/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José M. Quílez       jmquilez@protubsa.com   phone: +34 977 677 913</a:t>
          </a: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51435</xdr:colOff>
      <xdr:row>53</xdr:row>
      <xdr:rowOff>100965</xdr:rowOff>
    </xdr:from>
    <xdr:to>
      <xdr:col>2</xdr:col>
      <xdr:colOff>635850</xdr:colOff>
      <xdr:row>54</xdr:row>
      <xdr:rowOff>171253</xdr:rowOff>
    </xdr:to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id="{559047B1-451A-4171-B039-5A9BFBC65EF3}"/>
            </a:ext>
          </a:extLst>
        </xdr:cNvPr>
        <xdr:cNvSpPr txBox="1">
          <a:spLocks noChangeArrowheads="1"/>
        </xdr:cNvSpPr>
      </xdr:nvSpPr>
      <xdr:spPr bwMode="auto">
        <a:xfrm>
          <a:off x="493395" y="9736455"/>
          <a:ext cx="576795" cy="2493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 in change: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57150</xdr:colOff>
      <xdr:row>57</xdr:row>
      <xdr:rowOff>40005</xdr:rowOff>
    </xdr:from>
    <xdr:to>
      <xdr:col>2</xdr:col>
      <xdr:colOff>665671</xdr:colOff>
      <xdr:row>58</xdr:row>
      <xdr:rowOff>110483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AD7CD799-087B-4B83-B3FD-BDF61642339A}"/>
            </a:ext>
          </a:extLst>
        </xdr:cNvPr>
        <xdr:cNvSpPr txBox="1">
          <a:spLocks noChangeArrowheads="1"/>
        </xdr:cNvSpPr>
      </xdr:nvSpPr>
      <xdr:spPr bwMode="auto">
        <a:xfrm>
          <a:off x="491490" y="10346055"/>
          <a:ext cx="616141" cy="230498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Prices: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102870</xdr:colOff>
      <xdr:row>24</xdr:row>
      <xdr:rowOff>59055</xdr:rowOff>
    </xdr:from>
    <xdr:to>
      <xdr:col>2</xdr:col>
      <xdr:colOff>978111</xdr:colOff>
      <xdr:row>25</xdr:row>
      <xdr:rowOff>112741</xdr:rowOff>
    </xdr:to>
    <xdr:sp macro="" textlink="">
      <xdr:nvSpPr>
        <xdr:cNvPr id="31" name="Text Box 29">
          <a:extLst>
            <a:ext uri="{FF2B5EF4-FFF2-40B4-BE49-F238E27FC236}">
              <a16:creationId xmlns:a16="http://schemas.microsoft.com/office/drawing/2014/main" id="{59450214-0800-478F-8542-E4842D293A08}"/>
            </a:ext>
          </a:extLst>
        </xdr:cNvPr>
        <xdr:cNvSpPr txBox="1">
          <a:spLocks noChangeArrowheads="1"/>
        </xdr:cNvSpPr>
      </xdr:nvSpPr>
      <xdr:spPr bwMode="auto">
        <a:xfrm>
          <a:off x="539115" y="4303395"/>
          <a:ext cx="873336" cy="228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Collection store address:</a:t>
          </a:r>
        </a:p>
      </xdr:txBody>
    </xdr:sp>
    <xdr:clientData/>
  </xdr:twoCellAnchor>
  <xdr:twoCellAnchor>
    <xdr:from>
      <xdr:col>2</xdr:col>
      <xdr:colOff>38100</xdr:colOff>
      <xdr:row>61</xdr:row>
      <xdr:rowOff>59055</xdr:rowOff>
    </xdr:from>
    <xdr:to>
      <xdr:col>2</xdr:col>
      <xdr:colOff>734279</xdr:colOff>
      <xdr:row>62</xdr:row>
      <xdr:rowOff>59456</xdr:rowOff>
    </xdr:to>
    <xdr:sp macro="" textlink="">
      <xdr:nvSpPr>
        <xdr:cNvPr id="32" name="Text Box 29">
          <a:extLst>
            <a:ext uri="{FF2B5EF4-FFF2-40B4-BE49-F238E27FC236}">
              <a16:creationId xmlns:a16="http://schemas.microsoft.com/office/drawing/2014/main" id="{003C2C86-E1F0-43C7-8750-81E7A5909335}"/>
            </a:ext>
          </a:extLst>
        </xdr:cNvPr>
        <xdr:cNvSpPr txBox="1">
          <a:spLocks noChangeArrowheads="1"/>
        </xdr:cNvSpPr>
      </xdr:nvSpPr>
      <xdr:spPr bwMode="auto">
        <a:xfrm>
          <a:off x="476250" y="11008995"/>
          <a:ext cx="698084" cy="162326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497205</xdr:colOff>
      <xdr:row>5</xdr:row>
      <xdr:rowOff>80010</xdr:rowOff>
    </xdr:from>
    <xdr:to>
      <xdr:col>8</xdr:col>
      <xdr:colOff>188646</xdr:colOff>
      <xdr:row>6</xdr:row>
      <xdr:rowOff>81994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322A3A5D-7D74-4F12-B5A4-692B972669EF}"/>
            </a:ext>
          </a:extLst>
        </xdr:cNvPr>
        <xdr:cNvSpPr txBox="1">
          <a:spLocks noChangeArrowheads="1"/>
        </xdr:cNvSpPr>
      </xdr:nvSpPr>
      <xdr:spPr bwMode="auto">
        <a:xfrm>
          <a:off x="5774055" y="1053465"/>
          <a:ext cx="1167816" cy="17343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Customer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160020</xdr:colOff>
      <xdr:row>5</xdr:row>
      <xdr:rowOff>78105</xdr:rowOff>
    </xdr:from>
    <xdr:to>
      <xdr:col>9</xdr:col>
      <xdr:colOff>717204</xdr:colOff>
      <xdr:row>6</xdr:row>
      <xdr:rowOff>72808</xdr:rowOff>
    </xdr:to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21729026-B5F5-478B-9A85-00F1D60822A7}"/>
            </a:ext>
          </a:extLst>
        </xdr:cNvPr>
        <xdr:cNvSpPr txBox="1">
          <a:spLocks noChangeArrowheads="1"/>
        </xdr:cNvSpPr>
      </xdr:nvSpPr>
      <xdr:spPr bwMode="auto">
        <a:xfrm>
          <a:off x="7315200" y="1049655"/>
          <a:ext cx="553374" cy="16615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Document date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67</xdr:row>
      <xdr:rowOff>97155</xdr:rowOff>
    </xdr:from>
    <xdr:to>
      <xdr:col>3</xdr:col>
      <xdr:colOff>192378</xdr:colOff>
      <xdr:row>72</xdr:row>
      <xdr:rowOff>135260</xdr:rowOff>
    </xdr:to>
    <xdr:sp macro="" textlink="">
      <xdr:nvSpPr>
        <xdr:cNvPr id="35" name="Text Box 29">
          <a:extLst>
            <a:ext uri="{FF2B5EF4-FFF2-40B4-BE49-F238E27FC236}">
              <a16:creationId xmlns:a16="http://schemas.microsoft.com/office/drawing/2014/main" id="{82002C34-C659-473C-AB39-50155FBB9F72}"/>
            </a:ext>
          </a:extLst>
        </xdr:cNvPr>
        <xdr:cNvSpPr txBox="1">
          <a:spLocks noChangeArrowheads="1"/>
        </xdr:cNvSpPr>
      </xdr:nvSpPr>
      <xdr:spPr bwMode="auto">
        <a:xfrm>
          <a:off x="857250" y="12066270"/>
          <a:ext cx="1973553" cy="89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Address and warehouse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Pol. Indal. "Goiain" Avda. San Blas nº 24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01170 Legutiano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ALAVA (Spain)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 42º 56´2" / W 2º 3´48"</a:t>
          </a:r>
        </a:p>
      </xdr:txBody>
    </xdr:sp>
    <xdr:clientData/>
  </xdr:twoCellAnchor>
  <xdr:twoCellAnchor>
    <xdr:from>
      <xdr:col>3</xdr:col>
      <xdr:colOff>457200</xdr:colOff>
      <xdr:row>67</xdr:row>
      <xdr:rowOff>112395</xdr:rowOff>
    </xdr:from>
    <xdr:to>
      <xdr:col>6</xdr:col>
      <xdr:colOff>465592</xdr:colOff>
      <xdr:row>72</xdr:row>
      <xdr:rowOff>135287</xdr:rowOff>
    </xdr:to>
    <xdr:sp macro="" textlink="">
      <xdr:nvSpPr>
        <xdr:cNvPr id="36" name="Text Box 29">
          <a:extLst>
            <a:ext uri="{FF2B5EF4-FFF2-40B4-BE49-F238E27FC236}">
              <a16:creationId xmlns:a16="http://schemas.microsoft.com/office/drawing/2014/main" id="{DEAAF79C-FF44-4B87-A74B-25CB603969E5}"/>
            </a:ext>
          </a:extLst>
        </xdr:cNvPr>
        <xdr:cNvSpPr txBox="1">
          <a:spLocks noChangeArrowheads="1"/>
        </xdr:cNvSpPr>
      </xdr:nvSpPr>
      <xdr:spPr bwMode="auto">
        <a:xfrm>
          <a:off x="3095625" y="12085320"/>
          <a:ext cx="2648722" cy="876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rgbClr val="C00000"/>
              </a:solidFill>
              <a:latin typeface="Arial"/>
              <a:cs typeface="Arial"/>
            </a:rPr>
            <a:t>Export warehouse</a:t>
          </a:r>
          <a:endParaRPr lang="es-ES" sz="1050" b="0" i="0" u="none" strike="noStrike" baseline="0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Pol. Indal. "L ´Empalme" C/. Girona nº 18</a:t>
          </a: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43713 Sant Jaume del Domenys</a:t>
          </a:r>
        </a:p>
        <a:p>
          <a:pPr algn="ctr" rtl="0">
            <a:defRPr sz="1000"/>
          </a:pPr>
          <a:r>
            <a:rPr lang="es-ES" sz="1050" b="1" i="0" u="none" strike="noStrike" baseline="0">
              <a:solidFill>
                <a:srgbClr val="C00000"/>
              </a:solidFill>
              <a:latin typeface="Arial"/>
              <a:cs typeface="Arial"/>
            </a:rPr>
            <a:t>TARRAGONA (Spain)</a:t>
          </a:r>
          <a:endParaRPr lang="es-ES" sz="1050" b="0" i="0" u="none" strike="noStrike" baseline="0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N 41º 17´26" / W 1º 33´24"</a:t>
          </a:r>
        </a:p>
      </xdr:txBody>
    </xdr:sp>
    <xdr:clientData/>
  </xdr:twoCellAnchor>
  <xdr:twoCellAnchor>
    <xdr:from>
      <xdr:col>6</xdr:col>
      <xdr:colOff>196215</xdr:colOff>
      <xdr:row>67</xdr:row>
      <xdr:rowOff>93345</xdr:rowOff>
    </xdr:from>
    <xdr:to>
      <xdr:col>9</xdr:col>
      <xdr:colOff>521984</xdr:colOff>
      <xdr:row>72</xdr:row>
      <xdr:rowOff>137127</xdr:rowOff>
    </xdr:to>
    <xdr:sp macro="" textlink="">
      <xdr:nvSpPr>
        <xdr:cNvPr id="37" name="Text Box 29">
          <a:extLst>
            <a:ext uri="{FF2B5EF4-FFF2-40B4-BE49-F238E27FC236}">
              <a16:creationId xmlns:a16="http://schemas.microsoft.com/office/drawing/2014/main" id="{F9E330A7-45D2-4339-81D1-EE8A4D065AFB}"/>
            </a:ext>
          </a:extLst>
        </xdr:cNvPr>
        <xdr:cNvSpPr txBox="1">
          <a:spLocks noChangeArrowheads="1"/>
        </xdr:cNvSpPr>
      </xdr:nvSpPr>
      <xdr:spPr bwMode="auto">
        <a:xfrm>
          <a:off x="5474970" y="12070080"/>
          <a:ext cx="2198384" cy="89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New warehouse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C/. Zeus nº 3 P.I. Meco R-2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28880 Meco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MADRID (Spain)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 40º 32´13" / W 3º 18´30"</a:t>
          </a:r>
        </a:p>
      </xdr:txBody>
    </xdr:sp>
    <xdr:clientData/>
  </xdr:twoCellAnchor>
  <xdr:twoCellAnchor>
    <xdr:from>
      <xdr:col>2</xdr:col>
      <xdr:colOff>95251</xdr:colOff>
      <xdr:row>11</xdr:row>
      <xdr:rowOff>133350</xdr:rowOff>
    </xdr:from>
    <xdr:to>
      <xdr:col>3</xdr:col>
      <xdr:colOff>1171576</xdr:colOff>
      <xdr:row>22</xdr:row>
      <xdr:rowOff>133373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23CE0241-B0E0-4240-A2D5-756BA5C269FF}"/>
            </a:ext>
          </a:extLst>
        </xdr:cNvPr>
        <xdr:cNvSpPr txBox="1">
          <a:spLocks noChangeArrowheads="1"/>
        </xdr:cNvSpPr>
      </xdr:nvSpPr>
      <xdr:spPr bwMode="auto">
        <a:xfrm>
          <a:off x="529591" y="2148840"/>
          <a:ext cx="3278505" cy="1885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C6FEC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>
            <a:effectLst/>
          </a:endParaRPr>
        </a:p>
        <a:p>
          <a:pPr algn="l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14</xdr:col>
      <xdr:colOff>561975</xdr:colOff>
      <xdr:row>42</xdr:row>
      <xdr:rowOff>98875</xdr:rowOff>
    </xdr:from>
    <xdr:ext cx="2774762" cy="405432"/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DE3D8F68-10DF-4CF5-B356-EE25F9AC449C}"/>
            </a:ext>
          </a:extLst>
        </xdr:cNvPr>
        <xdr:cNvSpPr/>
      </xdr:nvSpPr>
      <xdr:spPr>
        <a:xfrm>
          <a:off x="10039350" y="7766500"/>
          <a:ext cx="2774762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All tubes origin CHINA</a:t>
          </a:r>
        </a:p>
      </xdr:txBody>
    </xdr:sp>
    <xdr:clientData/>
  </xdr:oneCellAnchor>
  <xdr:twoCellAnchor>
    <xdr:from>
      <xdr:col>3</xdr:col>
      <xdr:colOff>1800226</xdr:colOff>
      <xdr:row>2</xdr:row>
      <xdr:rowOff>53341</xdr:rowOff>
    </xdr:from>
    <xdr:to>
      <xdr:col>10</xdr:col>
      <xdr:colOff>19052</xdr:colOff>
      <xdr:row>4</xdr:row>
      <xdr:rowOff>131446</xdr:rowOff>
    </xdr:to>
    <xdr:sp macro="" textlink="">
      <xdr:nvSpPr>
        <xdr:cNvPr id="40" name="AutoShape 8">
          <a:extLst>
            <a:ext uri="{FF2B5EF4-FFF2-40B4-BE49-F238E27FC236}">
              <a16:creationId xmlns:a16="http://schemas.microsoft.com/office/drawing/2014/main" id="{2DBB6057-B6AE-483F-9724-1ADD919029FC}"/>
            </a:ext>
          </a:extLst>
        </xdr:cNvPr>
        <xdr:cNvSpPr>
          <a:spLocks noChangeArrowheads="1"/>
        </xdr:cNvSpPr>
      </xdr:nvSpPr>
      <xdr:spPr bwMode="auto">
        <a:xfrm>
          <a:off x="4267201" y="377191"/>
          <a:ext cx="3657601" cy="535305"/>
        </a:xfrm>
        <a:prstGeom prst="flowChartAlternateProcess">
          <a:avLst/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211455</xdr:colOff>
      <xdr:row>10</xdr:row>
      <xdr:rowOff>40005</xdr:rowOff>
    </xdr:from>
    <xdr:to>
      <xdr:col>3</xdr:col>
      <xdr:colOff>1276350</xdr:colOff>
      <xdr:row>23</xdr:row>
      <xdr:rowOff>17145</xdr:rowOff>
    </xdr:to>
    <xdr:sp macro="" textlink="">
      <xdr:nvSpPr>
        <xdr:cNvPr id="41" name="AutoShape 3">
          <a:extLst>
            <a:ext uri="{FF2B5EF4-FFF2-40B4-BE49-F238E27FC236}">
              <a16:creationId xmlns:a16="http://schemas.microsoft.com/office/drawing/2014/main" id="{E6FC41B2-FE9C-411E-8B21-590CC1E773EF}"/>
            </a:ext>
          </a:extLst>
        </xdr:cNvPr>
        <xdr:cNvSpPr>
          <a:spLocks noChangeArrowheads="1"/>
        </xdr:cNvSpPr>
      </xdr:nvSpPr>
      <xdr:spPr bwMode="auto">
        <a:xfrm>
          <a:off x="363855" y="1830705"/>
          <a:ext cx="3379470" cy="2082165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Delivery address:</a:t>
          </a:r>
        </a:p>
      </xdr:txBody>
    </xdr:sp>
    <xdr:clientData/>
  </xdr:twoCellAnchor>
  <xdr:twoCellAnchor>
    <xdr:from>
      <xdr:col>2</xdr:col>
      <xdr:colOff>15239</xdr:colOff>
      <xdr:row>2</xdr:row>
      <xdr:rowOff>15240</xdr:rowOff>
    </xdr:from>
    <xdr:to>
      <xdr:col>3</xdr:col>
      <xdr:colOff>904874</xdr:colOff>
      <xdr:row>6</xdr:row>
      <xdr:rowOff>0</xdr:rowOff>
    </xdr:to>
    <xdr:pic>
      <xdr:nvPicPr>
        <xdr:cNvPr id="42" name="Picture 2" descr="logo_protubsa_completo">
          <a:extLst>
            <a:ext uri="{FF2B5EF4-FFF2-40B4-BE49-F238E27FC236}">
              <a16:creationId xmlns:a16="http://schemas.microsoft.com/office/drawing/2014/main" id="{E5DB9166-F4F0-424B-B756-96757F60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89" y="339090"/>
          <a:ext cx="2918460" cy="77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1905001</xdr:colOff>
      <xdr:row>3</xdr:row>
      <xdr:rowOff>66675</xdr:rowOff>
    </xdr:from>
    <xdr:to>
      <xdr:col>9</xdr:col>
      <xdr:colOff>897255</xdr:colOff>
      <xdr:row>3</xdr:row>
      <xdr:rowOff>262890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7796BAB1-E488-4474-A3F1-347F7C9C69C7}"/>
            </a:ext>
          </a:extLst>
        </xdr:cNvPr>
        <xdr:cNvSpPr txBox="1">
          <a:spLocks noChangeArrowheads="1"/>
        </xdr:cNvSpPr>
      </xdr:nvSpPr>
      <xdr:spPr bwMode="auto">
        <a:xfrm>
          <a:off x="4371976" y="552450"/>
          <a:ext cx="3507104" cy="19621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36576" tIns="27432" rIns="0" bIns="0" anchor="t"/>
        <a:lstStyle/>
        <a:p>
          <a:pPr algn="l" rtl="0">
            <a:lnSpc>
              <a:spcPts val="10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PACKING LIST  Nº  12.325/2018.01.qui   PAG. / 1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312420</xdr:colOff>
      <xdr:row>5</xdr:row>
      <xdr:rowOff>60960</xdr:rowOff>
    </xdr:from>
    <xdr:to>
      <xdr:col>9</xdr:col>
      <xdr:colOff>0</xdr:colOff>
      <xdr:row>8</xdr:row>
      <xdr:rowOff>15240</xdr:rowOff>
    </xdr:to>
    <xdr:sp macro="" textlink="">
      <xdr:nvSpPr>
        <xdr:cNvPr id="44" name="AutoShape 10">
          <a:extLst>
            <a:ext uri="{FF2B5EF4-FFF2-40B4-BE49-F238E27FC236}">
              <a16:creationId xmlns:a16="http://schemas.microsoft.com/office/drawing/2014/main" id="{C45375E7-DDCE-4460-A1CE-0AEF0706CFAE}"/>
            </a:ext>
          </a:extLst>
        </xdr:cNvPr>
        <xdr:cNvSpPr>
          <a:spLocks noChangeArrowheads="1"/>
        </xdr:cNvSpPr>
      </xdr:nvSpPr>
      <xdr:spPr bwMode="auto">
        <a:xfrm>
          <a:off x="5474970" y="1013460"/>
          <a:ext cx="1506855" cy="46863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474345</xdr:colOff>
      <xdr:row>6</xdr:row>
      <xdr:rowOff>70485</xdr:rowOff>
    </xdr:from>
    <xdr:to>
      <xdr:col>8</xdr:col>
      <xdr:colOff>188579</xdr:colOff>
      <xdr:row>7</xdr:row>
      <xdr:rowOff>101455</xdr:rowOff>
    </xdr:to>
    <xdr:sp macro="" textlink="">
      <xdr:nvSpPr>
        <xdr:cNvPr id="45" name="Text Box 11">
          <a:extLst>
            <a:ext uri="{FF2B5EF4-FFF2-40B4-BE49-F238E27FC236}">
              <a16:creationId xmlns:a16="http://schemas.microsoft.com/office/drawing/2014/main" id="{7FD6907B-0103-474A-87D3-562B9D805BD8}"/>
            </a:ext>
          </a:extLst>
        </xdr:cNvPr>
        <xdr:cNvSpPr txBox="1">
          <a:spLocks noChangeArrowheads="1"/>
        </xdr:cNvSpPr>
      </xdr:nvSpPr>
      <xdr:spPr bwMode="auto">
        <a:xfrm>
          <a:off x="5636895" y="1184910"/>
          <a:ext cx="1152509" cy="221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14.019</a:t>
          </a:r>
        </a:p>
      </xdr:txBody>
    </xdr:sp>
    <xdr:clientData/>
  </xdr:twoCellAnchor>
  <xdr:twoCellAnchor>
    <xdr:from>
      <xdr:col>9</xdr:col>
      <xdr:colOff>38100</xdr:colOff>
      <xdr:row>5</xdr:row>
      <xdr:rowOff>60960</xdr:rowOff>
    </xdr:from>
    <xdr:to>
      <xdr:col>10</xdr:col>
      <xdr:colOff>0</xdr:colOff>
      <xdr:row>8</xdr:row>
      <xdr:rowOff>7620</xdr:rowOff>
    </xdr:to>
    <xdr:sp macro="" textlink="">
      <xdr:nvSpPr>
        <xdr:cNvPr id="46" name="AutoShape 12">
          <a:extLst>
            <a:ext uri="{FF2B5EF4-FFF2-40B4-BE49-F238E27FC236}">
              <a16:creationId xmlns:a16="http://schemas.microsoft.com/office/drawing/2014/main" id="{846EF081-8660-4FA4-B7BB-18B256F8B04D}"/>
            </a:ext>
          </a:extLst>
        </xdr:cNvPr>
        <xdr:cNvSpPr>
          <a:spLocks noChangeArrowheads="1"/>
        </xdr:cNvSpPr>
      </xdr:nvSpPr>
      <xdr:spPr bwMode="auto">
        <a:xfrm>
          <a:off x="7019925" y="1013460"/>
          <a:ext cx="885825" cy="46101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</xdr:colOff>
      <xdr:row>6</xdr:row>
      <xdr:rowOff>55245</xdr:rowOff>
    </xdr:from>
    <xdr:to>
      <xdr:col>9</xdr:col>
      <xdr:colOff>876300</xdr:colOff>
      <xdr:row>7</xdr:row>
      <xdr:rowOff>95215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CEFEFEF4-9A44-42D9-88DF-F1FA8025D87E}"/>
            </a:ext>
          </a:extLst>
        </xdr:cNvPr>
        <xdr:cNvSpPr txBox="1">
          <a:spLocks noChangeArrowheads="1"/>
        </xdr:cNvSpPr>
      </xdr:nvSpPr>
      <xdr:spPr bwMode="auto">
        <a:xfrm>
          <a:off x="7046595" y="1169670"/>
          <a:ext cx="811530" cy="230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12.09.2018</a:t>
          </a:r>
        </a:p>
      </xdr:txBody>
    </xdr:sp>
    <xdr:clientData/>
  </xdr:twoCellAnchor>
  <xdr:twoCellAnchor>
    <xdr:from>
      <xdr:col>2</xdr:col>
      <xdr:colOff>15240</xdr:colOff>
      <xdr:row>6</xdr:row>
      <xdr:rowOff>0</xdr:rowOff>
    </xdr:from>
    <xdr:to>
      <xdr:col>6</xdr:col>
      <xdr:colOff>186963</xdr:colOff>
      <xdr:row>8</xdr:row>
      <xdr:rowOff>57150</xdr:rowOff>
    </xdr:to>
    <xdr:sp macro="" textlink="">
      <xdr:nvSpPr>
        <xdr:cNvPr id="48" name="Text Box 18">
          <a:extLst>
            <a:ext uri="{FF2B5EF4-FFF2-40B4-BE49-F238E27FC236}">
              <a16:creationId xmlns:a16="http://schemas.microsoft.com/office/drawing/2014/main" id="{5A8742EB-CAD6-4FE3-8370-FF09FE414331}"/>
            </a:ext>
          </a:extLst>
        </xdr:cNvPr>
        <xdr:cNvSpPr txBox="1">
          <a:spLocks noChangeArrowheads="1"/>
        </xdr:cNvSpPr>
      </xdr:nvSpPr>
      <xdr:spPr bwMode="auto">
        <a:xfrm>
          <a:off x="453390" y="1114425"/>
          <a:ext cx="489612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Phone  + 34 977 677 913  Fax +34 977 677 932</a:t>
          </a: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www.protubsa.com  /  protubsa@protubsa.com</a:t>
          </a:r>
          <a:r>
            <a:rPr lang="es-ES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  </a:t>
          </a:r>
          <a:r>
            <a:rPr lang="es-ES" sz="900" b="0" i="0" u="none" strike="noStrike" baseline="0">
              <a:solidFill>
                <a:srgbClr val="000080"/>
              </a:solidFill>
              <a:latin typeface="Arial"/>
              <a:cs typeface="Arial"/>
            </a:rPr>
            <a:t>                    CIF.: B01267277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190500</xdr:colOff>
      <xdr:row>8</xdr:row>
      <xdr:rowOff>99060</xdr:rowOff>
    </xdr:from>
    <xdr:to>
      <xdr:col>10</xdr:col>
      <xdr:colOff>7620</xdr:colOff>
      <xdr:row>8</xdr:row>
      <xdr:rowOff>106680</xdr:rowOff>
    </xdr:to>
    <xdr:sp macro="" textlink="">
      <xdr:nvSpPr>
        <xdr:cNvPr id="49" name="Line 20">
          <a:extLst>
            <a:ext uri="{FF2B5EF4-FFF2-40B4-BE49-F238E27FC236}">
              <a16:creationId xmlns:a16="http://schemas.microsoft.com/office/drawing/2014/main" id="{9AB4FC42-A672-4C19-B2C2-7FFDA8E16836}"/>
            </a:ext>
          </a:extLst>
        </xdr:cNvPr>
        <xdr:cNvSpPr>
          <a:spLocks noChangeShapeType="1"/>
        </xdr:cNvSpPr>
      </xdr:nvSpPr>
      <xdr:spPr bwMode="auto">
        <a:xfrm>
          <a:off x="342900" y="1565910"/>
          <a:ext cx="757047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</xdr:row>
      <xdr:rowOff>0</xdr:rowOff>
    </xdr:from>
    <xdr:to>
      <xdr:col>6</xdr:col>
      <xdr:colOff>198120</xdr:colOff>
      <xdr:row>28</xdr:row>
      <xdr:rowOff>137160</xdr:rowOff>
    </xdr:to>
    <xdr:sp macro="" textlink="">
      <xdr:nvSpPr>
        <xdr:cNvPr id="50" name="AutoShape 21">
          <a:extLst>
            <a:ext uri="{FF2B5EF4-FFF2-40B4-BE49-F238E27FC236}">
              <a16:creationId xmlns:a16="http://schemas.microsoft.com/office/drawing/2014/main" id="{9F106B8F-1803-4DCE-B2C9-8DE4B9F07A20}"/>
            </a:ext>
          </a:extLst>
        </xdr:cNvPr>
        <xdr:cNvSpPr>
          <a:spLocks noChangeArrowheads="1"/>
        </xdr:cNvSpPr>
      </xdr:nvSpPr>
      <xdr:spPr bwMode="auto">
        <a:xfrm>
          <a:off x="445770" y="4057650"/>
          <a:ext cx="4914900" cy="78486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2</xdr:col>
      <xdr:colOff>121920</xdr:colOff>
      <xdr:row>25</xdr:row>
      <xdr:rowOff>60960</xdr:rowOff>
    </xdr:from>
    <xdr:to>
      <xdr:col>6</xdr:col>
      <xdr:colOff>85741</xdr:colOff>
      <xdr:row>28</xdr:row>
      <xdr:rowOff>62893</xdr:rowOff>
    </xdr:to>
    <xdr:sp macro="" textlink="">
      <xdr:nvSpPr>
        <xdr:cNvPr id="51" name="Text Box 22">
          <a:extLst>
            <a:ext uri="{FF2B5EF4-FFF2-40B4-BE49-F238E27FC236}">
              <a16:creationId xmlns:a16="http://schemas.microsoft.com/office/drawing/2014/main" id="{B5B0BFCC-AFA9-47BC-A1DF-54B0E2D8D2C3}"/>
            </a:ext>
          </a:extLst>
        </xdr:cNvPr>
        <xdr:cNvSpPr txBox="1">
          <a:spLocks noChangeArrowheads="1"/>
        </xdr:cNvSpPr>
      </xdr:nvSpPr>
      <xdr:spPr bwMode="auto">
        <a:xfrm>
          <a:off x="560070" y="4280535"/>
          <a:ext cx="4688221" cy="487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Sant Jaume dels Domenys (TARRAGONA) - SPAIN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1057275</xdr:colOff>
      <xdr:row>2</xdr:row>
      <xdr:rowOff>133351</xdr:rowOff>
    </xdr:from>
    <xdr:to>
      <xdr:col>3</xdr:col>
      <xdr:colOff>1607821</xdr:colOff>
      <xdr:row>5</xdr:row>
      <xdr:rowOff>57151</xdr:rowOff>
    </xdr:to>
    <xdr:pic>
      <xdr:nvPicPr>
        <xdr:cNvPr id="52" name="Picture 23" descr="GRUPOBIANCO">
          <a:extLst>
            <a:ext uri="{FF2B5EF4-FFF2-40B4-BE49-F238E27FC236}">
              <a16:creationId xmlns:a16="http://schemas.microsoft.com/office/drawing/2014/main" id="{D9271384-FB88-4953-83E6-330AF43A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57201"/>
          <a:ext cx="55054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57</xdr:row>
      <xdr:rowOff>22860</xdr:rowOff>
    </xdr:from>
    <xdr:to>
      <xdr:col>6</xdr:col>
      <xdr:colOff>441960</xdr:colOff>
      <xdr:row>60</xdr:row>
      <xdr:rowOff>91440</xdr:rowOff>
    </xdr:to>
    <xdr:sp macro="" textlink="">
      <xdr:nvSpPr>
        <xdr:cNvPr id="53" name="AutoShape 24">
          <a:extLst>
            <a:ext uri="{FF2B5EF4-FFF2-40B4-BE49-F238E27FC236}">
              <a16:creationId xmlns:a16="http://schemas.microsoft.com/office/drawing/2014/main" id="{8D4D7EB2-B198-494B-9F84-C584E269885B}"/>
            </a:ext>
          </a:extLst>
        </xdr:cNvPr>
        <xdr:cNvSpPr>
          <a:spLocks noChangeArrowheads="1"/>
        </xdr:cNvSpPr>
      </xdr:nvSpPr>
      <xdr:spPr bwMode="auto">
        <a:xfrm>
          <a:off x="373380" y="10166985"/>
          <a:ext cx="5231130" cy="554355"/>
        </a:xfrm>
        <a:prstGeom prst="flowChartAlternateProcess">
          <a:avLst/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58</xdr:row>
      <xdr:rowOff>80010</xdr:rowOff>
    </xdr:from>
    <xdr:to>
      <xdr:col>5</xdr:col>
      <xdr:colOff>457148</xdr:colOff>
      <xdr:row>59</xdr:row>
      <xdr:rowOff>122051</xdr:rowOff>
    </xdr:to>
    <xdr:sp macro="" textlink="">
      <xdr:nvSpPr>
        <xdr:cNvPr id="54" name="Text Box 25">
          <a:extLst>
            <a:ext uri="{FF2B5EF4-FFF2-40B4-BE49-F238E27FC236}">
              <a16:creationId xmlns:a16="http://schemas.microsoft.com/office/drawing/2014/main" id="{3229C160-DA58-4825-99BF-45BA7A040D48}"/>
            </a:ext>
          </a:extLst>
        </xdr:cNvPr>
        <xdr:cNvSpPr txBox="1">
          <a:spLocks noChangeArrowheads="1"/>
        </xdr:cNvSpPr>
      </xdr:nvSpPr>
      <xdr:spPr bwMode="auto">
        <a:xfrm>
          <a:off x="523875" y="10386060"/>
          <a:ext cx="4514798" cy="20396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EXW our warehouse in Tarragona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259080</xdr:colOff>
      <xdr:row>24</xdr:row>
      <xdr:rowOff>7620</xdr:rowOff>
    </xdr:from>
    <xdr:to>
      <xdr:col>8</xdr:col>
      <xdr:colOff>137160</xdr:colOff>
      <xdr:row>28</xdr:row>
      <xdr:rowOff>144780</xdr:rowOff>
    </xdr:to>
    <xdr:sp macro="" textlink="">
      <xdr:nvSpPr>
        <xdr:cNvPr id="55" name="AutoShape 26">
          <a:extLst>
            <a:ext uri="{FF2B5EF4-FFF2-40B4-BE49-F238E27FC236}">
              <a16:creationId xmlns:a16="http://schemas.microsoft.com/office/drawing/2014/main" id="{74E86AF2-7BC4-4F9B-BDAC-78854924241F}"/>
            </a:ext>
          </a:extLst>
        </xdr:cNvPr>
        <xdr:cNvSpPr>
          <a:spLocks noChangeArrowheads="1"/>
        </xdr:cNvSpPr>
      </xdr:nvSpPr>
      <xdr:spPr bwMode="auto">
        <a:xfrm>
          <a:off x="5421630" y="4065270"/>
          <a:ext cx="1316355" cy="78486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8</xdr:col>
      <xdr:colOff>371475</xdr:colOff>
      <xdr:row>25</xdr:row>
      <xdr:rowOff>47625</xdr:rowOff>
    </xdr:from>
    <xdr:to>
      <xdr:col>9</xdr:col>
      <xdr:colOff>816036</xdr:colOff>
      <xdr:row>27</xdr:row>
      <xdr:rowOff>123826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6284BCAB-71C0-4E56-B619-4432AD5F5DEB}"/>
            </a:ext>
          </a:extLst>
        </xdr:cNvPr>
        <xdr:cNvSpPr txBox="1">
          <a:spLocks noChangeArrowheads="1"/>
        </xdr:cNvSpPr>
      </xdr:nvSpPr>
      <xdr:spPr bwMode="auto">
        <a:xfrm>
          <a:off x="6972300" y="4267200"/>
          <a:ext cx="825561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190500</xdr:colOff>
      <xdr:row>24</xdr:row>
      <xdr:rowOff>9525</xdr:rowOff>
    </xdr:from>
    <xdr:to>
      <xdr:col>10</xdr:col>
      <xdr:colOff>0</xdr:colOff>
      <xdr:row>28</xdr:row>
      <xdr:rowOff>142875</xdr:rowOff>
    </xdr:to>
    <xdr:sp macro="" textlink="">
      <xdr:nvSpPr>
        <xdr:cNvPr id="57" name="AutoShape 28">
          <a:extLst>
            <a:ext uri="{FF2B5EF4-FFF2-40B4-BE49-F238E27FC236}">
              <a16:creationId xmlns:a16="http://schemas.microsoft.com/office/drawing/2014/main" id="{BCE39CEA-2146-4D54-993B-01EB198B424E}"/>
            </a:ext>
          </a:extLst>
        </xdr:cNvPr>
        <xdr:cNvSpPr>
          <a:spLocks noChangeArrowheads="1"/>
        </xdr:cNvSpPr>
      </xdr:nvSpPr>
      <xdr:spPr bwMode="auto">
        <a:xfrm>
          <a:off x="6791325" y="4067175"/>
          <a:ext cx="1114425" cy="78105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6</xdr:col>
      <xdr:colOff>325755</xdr:colOff>
      <xdr:row>24</xdr:row>
      <xdr:rowOff>40005</xdr:rowOff>
    </xdr:from>
    <xdr:to>
      <xdr:col>8</xdr:col>
      <xdr:colOff>34931</xdr:colOff>
      <xdr:row>25</xdr:row>
      <xdr:rowOff>103038</xdr:rowOff>
    </xdr:to>
    <xdr:sp macro="" textlink="">
      <xdr:nvSpPr>
        <xdr:cNvPr id="58" name="Text Box 29">
          <a:extLst>
            <a:ext uri="{FF2B5EF4-FFF2-40B4-BE49-F238E27FC236}">
              <a16:creationId xmlns:a16="http://schemas.microsoft.com/office/drawing/2014/main" id="{18289512-B087-4DFF-B277-1620624EFE9C}"/>
            </a:ext>
          </a:extLst>
        </xdr:cNvPr>
        <xdr:cNvSpPr txBox="1">
          <a:spLocks noChangeArrowheads="1"/>
        </xdr:cNvSpPr>
      </xdr:nvSpPr>
      <xdr:spPr bwMode="auto">
        <a:xfrm>
          <a:off x="5488305" y="4097655"/>
          <a:ext cx="1147451" cy="22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weight Kg.</a:t>
          </a:r>
        </a:p>
      </xdr:txBody>
    </xdr:sp>
    <xdr:clientData/>
  </xdr:twoCellAnchor>
  <xdr:twoCellAnchor>
    <xdr:from>
      <xdr:col>1</xdr:col>
      <xdr:colOff>213360</xdr:colOff>
      <xdr:row>53</xdr:row>
      <xdr:rowOff>68580</xdr:rowOff>
    </xdr:from>
    <xdr:to>
      <xdr:col>8</xdr:col>
      <xdr:colOff>297769</xdr:colOff>
      <xdr:row>56</xdr:row>
      <xdr:rowOff>106680</xdr:rowOff>
    </xdr:to>
    <xdr:sp macro="" textlink="">
      <xdr:nvSpPr>
        <xdr:cNvPr id="59" name="AutoShape 30">
          <a:extLst>
            <a:ext uri="{FF2B5EF4-FFF2-40B4-BE49-F238E27FC236}">
              <a16:creationId xmlns:a16="http://schemas.microsoft.com/office/drawing/2014/main" id="{9730EAA4-9079-41EF-9D92-49EB158170A1}"/>
            </a:ext>
          </a:extLst>
        </xdr:cNvPr>
        <xdr:cNvSpPr>
          <a:spLocks noChangeArrowheads="1"/>
        </xdr:cNvSpPr>
      </xdr:nvSpPr>
      <xdr:spPr bwMode="auto">
        <a:xfrm>
          <a:off x="365760" y="9526905"/>
          <a:ext cx="6532834" cy="561975"/>
        </a:xfrm>
        <a:prstGeom prst="flowChartAlternateProcess">
          <a:avLst/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213360</xdr:colOff>
      <xdr:row>61</xdr:row>
      <xdr:rowOff>15240</xdr:rowOff>
    </xdr:from>
    <xdr:to>
      <xdr:col>10</xdr:col>
      <xdr:colOff>0</xdr:colOff>
      <xdr:row>67</xdr:row>
      <xdr:rowOff>53340</xdr:rowOff>
    </xdr:to>
    <xdr:sp macro="" textlink="">
      <xdr:nvSpPr>
        <xdr:cNvPr id="60" name="AutoShape 32">
          <a:extLst>
            <a:ext uri="{FF2B5EF4-FFF2-40B4-BE49-F238E27FC236}">
              <a16:creationId xmlns:a16="http://schemas.microsoft.com/office/drawing/2014/main" id="{B81DFF27-66A6-4D8D-87D3-8E3F39FEF054}"/>
            </a:ext>
          </a:extLst>
        </xdr:cNvPr>
        <xdr:cNvSpPr>
          <a:spLocks noChangeArrowheads="1"/>
        </xdr:cNvSpPr>
      </xdr:nvSpPr>
      <xdr:spPr bwMode="auto">
        <a:xfrm>
          <a:off x="365760" y="10807065"/>
          <a:ext cx="7539990" cy="1019175"/>
        </a:xfrm>
        <a:prstGeom prst="flowChartAlternateProcess">
          <a:avLst/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</xdr:colOff>
      <xdr:row>62</xdr:row>
      <xdr:rowOff>49530</xdr:rowOff>
    </xdr:from>
    <xdr:to>
      <xdr:col>9</xdr:col>
      <xdr:colOff>590771</xdr:colOff>
      <xdr:row>67</xdr:row>
      <xdr:rowOff>38142</xdr:rowOff>
    </xdr:to>
    <xdr:sp macro="" textlink="">
      <xdr:nvSpPr>
        <xdr:cNvPr id="61" name="Text Box 33">
          <a:extLst>
            <a:ext uri="{FF2B5EF4-FFF2-40B4-BE49-F238E27FC236}">
              <a16:creationId xmlns:a16="http://schemas.microsoft.com/office/drawing/2014/main" id="{9905E993-5B85-4006-8E12-3D65EF289BF7}"/>
            </a:ext>
          </a:extLst>
        </xdr:cNvPr>
        <xdr:cNvSpPr txBox="1">
          <a:spLocks noChangeArrowheads="1"/>
        </xdr:cNvSpPr>
      </xdr:nvSpPr>
      <xdr:spPr bwMode="auto">
        <a:xfrm>
          <a:off x="455295" y="11003280"/>
          <a:ext cx="7117301" cy="80776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Anticipated payment by swift transfer, 50% now and other 50% 5 days before shipping.</a:t>
          </a:r>
        </a:p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BBVA IBAN:  ES36 0182 5429 86 0201500264  SWIFT-BIC:  BBVAESMMXXX</a:t>
          </a:r>
        </a:p>
        <a:p>
          <a:pPr rtl="0">
            <a:lnSpc>
              <a:spcPts val="1200"/>
            </a:lnSpc>
          </a:pPr>
          <a:endParaRPr lang="es-ES" sz="1100" b="1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Please, send me a copy once done.</a:t>
          </a:r>
        </a:p>
        <a:p>
          <a:pPr rtl="0">
            <a:lnSpc>
              <a:spcPts val="1200"/>
            </a:lnSpc>
          </a:pPr>
          <a:endParaRPr lang="es-ES" sz="1100" b="1" i="0" baseline="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1666876</xdr:colOff>
      <xdr:row>10</xdr:row>
      <xdr:rowOff>57150</xdr:rowOff>
    </xdr:from>
    <xdr:to>
      <xdr:col>9</xdr:col>
      <xdr:colOff>897256</xdr:colOff>
      <xdr:row>23</xdr:row>
      <xdr:rowOff>20955</xdr:rowOff>
    </xdr:to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B8269809-0D97-41D1-90B3-FD13E617E0CD}"/>
            </a:ext>
          </a:extLst>
        </xdr:cNvPr>
        <xdr:cNvSpPr>
          <a:spLocks noChangeArrowheads="1"/>
        </xdr:cNvSpPr>
      </xdr:nvSpPr>
      <xdr:spPr bwMode="auto">
        <a:xfrm>
          <a:off x="4133851" y="1847850"/>
          <a:ext cx="3745230" cy="2068830"/>
        </a:xfrm>
        <a:prstGeom prst="flowChartAlternateProcess">
          <a:avLst/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Invoice adress:</a:t>
          </a:r>
        </a:p>
      </xdr:txBody>
    </xdr:sp>
    <xdr:clientData/>
  </xdr:twoCellAnchor>
  <xdr:twoCellAnchor>
    <xdr:from>
      <xdr:col>3</xdr:col>
      <xdr:colOff>1880234</xdr:colOff>
      <xdr:row>11</xdr:row>
      <xdr:rowOff>131445</xdr:rowOff>
    </xdr:from>
    <xdr:to>
      <xdr:col>9</xdr:col>
      <xdr:colOff>695325</xdr:colOff>
      <xdr:row>22</xdr:row>
      <xdr:rowOff>131445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E9D84E98-E544-4B0C-8B95-1710CBB48D91}"/>
            </a:ext>
          </a:extLst>
        </xdr:cNvPr>
        <xdr:cNvSpPr txBox="1">
          <a:spLocks noChangeArrowheads="1"/>
        </xdr:cNvSpPr>
      </xdr:nvSpPr>
      <xdr:spPr bwMode="auto">
        <a:xfrm>
          <a:off x="4347209" y="2084070"/>
          <a:ext cx="3329941" cy="17811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rtl="0"/>
          <a:r>
            <a:rPr lang="es-ES" sz="14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 sz="1400" b="1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 sz="1200" b="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</a:p>
        <a:p>
          <a:pPr rtl="0"/>
          <a:endParaRPr lang="es-ES" sz="5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 sz="1200" b="0">
            <a:effectLst/>
          </a:endParaRPr>
        </a:p>
      </xdr:txBody>
    </xdr:sp>
    <xdr:clientData/>
  </xdr:twoCellAnchor>
  <xdr:twoCellAnchor>
    <xdr:from>
      <xdr:col>8</xdr:col>
      <xdr:colOff>392430</xdr:colOff>
      <xdr:row>24</xdr:row>
      <xdr:rowOff>38100</xdr:rowOff>
    </xdr:from>
    <xdr:to>
      <xdr:col>9</xdr:col>
      <xdr:colOff>691919</xdr:colOff>
      <xdr:row>25</xdr:row>
      <xdr:rowOff>114316</xdr:rowOff>
    </xdr:to>
    <xdr:sp macro="" textlink="">
      <xdr:nvSpPr>
        <xdr:cNvPr id="64" name="Text Box 29">
          <a:extLst>
            <a:ext uri="{FF2B5EF4-FFF2-40B4-BE49-F238E27FC236}">
              <a16:creationId xmlns:a16="http://schemas.microsoft.com/office/drawing/2014/main" id="{703ABCF0-2861-4F56-A107-028671B5ED7E}"/>
            </a:ext>
          </a:extLst>
        </xdr:cNvPr>
        <xdr:cNvSpPr txBox="1">
          <a:spLocks noChangeArrowheads="1"/>
        </xdr:cNvSpPr>
      </xdr:nvSpPr>
      <xdr:spPr bwMode="auto">
        <a:xfrm>
          <a:off x="6983730" y="4095750"/>
          <a:ext cx="690014" cy="2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packages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567690</xdr:colOff>
      <xdr:row>25</xdr:row>
      <xdr:rowOff>104775</xdr:rowOff>
    </xdr:from>
    <xdr:to>
      <xdr:col>7</xdr:col>
      <xdr:colOff>572939</xdr:colOff>
      <xdr:row>28</xdr:row>
      <xdr:rowOff>22811</xdr:rowOff>
    </xdr:to>
    <xdr:sp macro="" textlink="">
      <xdr:nvSpPr>
        <xdr:cNvPr id="65" name="Text Box 27">
          <a:extLst>
            <a:ext uri="{FF2B5EF4-FFF2-40B4-BE49-F238E27FC236}">
              <a16:creationId xmlns:a16="http://schemas.microsoft.com/office/drawing/2014/main" id="{06FDF56C-9337-4C86-8833-09D0B587DDDC}"/>
            </a:ext>
          </a:extLst>
        </xdr:cNvPr>
        <xdr:cNvSpPr txBox="1">
          <a:spLocks noChangeArrowheads="1"/>
        </xdr:cNvSpPr>
      </xdr:nvSpPr>
      <xdr:spPr bwMode="auto">
        <a:xfrm>
          <a:off x="5730240" y="4324350"/>
          <a:ext cx="700574" cy="4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lnSpc>
              <a:spcPts val="800"/>
            </a:lnSpc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53</xdr:row>
      <xdr:rowOff>99060</xdr:rowOff>
    </xdr:from>
    <xdr:to>
      <xdr:col>8</xdr:col>
      <xdr:colOff>228600</xdr:colOff>
      <xdr:row>56</xdr:row>
      <xdr:rowOff>72420</xdr:rowOff>
    </xdr:to>
    <xdr:sp macro="" textlink="">
      <xdr:nvSpPr>
        <xdr:cNvPr id="66" name="Text Box 31">
          <a:extLst>
            <a:ext uri="{FF2B5EF4-FFF2-40B4-BE49-F238E27FC236}">
              <a16:creationId xmlns:a16="http://schemas.microsoft.com/office/drawing/2014/main" id="{5161DDF2-0978-4593-8239-559A96316540}"/>
            </a:ext>
          </a:extLst>
        </xdr:cNvPr>
        <xdr:cNvSpPr txBox="1">
          <a:spLocks noChangeArrowheads="1"/>
        </xdr:cNvSpPr>
      </xdr:nvSpPr>
      <xdr:spPr bwMode="auto">
        <a:xfrm>
          <a:off x="504825" y="9557385"/>
          <a:ext cx="6324600" cy="49723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ctr"/>
        <a:lstStyle/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José M. Quílez       jmquilez@protubsa.com   phone: +34 977 677 913</a:t>
          </a: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118110</xdr:colOff>
      <xdr:row>53</xdr:row>
      <xdr:rowOff>100965</xdr:rowOff>
    </xdr:from>
    <xdr:to>
      <xdr:col>2</xdr:col>
      <xdr:colOff>1381125</xdr:colOff>
      <xdr:row>54</xdr:row>
      <xdr:rowOff>171253</xdr:rowOff>
    </xdr:to>
    <xdr:sp macro="" textlink="">
      <xdr:nvSpPr>
        <xdr:cNvPr id="67" name="Text Box 29">
          <a:extLst>
            <a:ext uri="{FF2B5EF4-FFF2-40B4-BE49-F238E27FC236}">
              <a16:creationId xmlns:a16="http://schemas.microsoft.com/office/drawing/2014/main" id="{76DAD939-0A4E-4353-8343-49B61A362F2C}"/>
            </a:ext>
          </a:extLst>
        </xdr:cNvPr>
        <xdr:cNvSpPr txBox="1">
          <a:spLocks noChangeArrowheads="1"/>
        </xdr:cNvSpPr>
      </xdr:nvSpPr>
      <xdr:spPr bwMode="auto">
        <a:xfrm>
          <a:off x="556260" y="9559290"/>
          <a:ext cx="1263015" cy="25126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 in change: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57150</xdr:colOff>
      <xdr:row>57</xdr:row>
      <xdr:rowOff>40005</xdr:rowOff>
    </xdr:from>
    <xdr:to>
      <xdr:col>2</xdr:col>
      <xdr:colOff>665671</xdr:colOff>
      <xdr:row>58</xdr:row>
      <xdr:rowOff>110483</xdr:rowOff>
    </xdr:to>
    <xdr:sp macro="" textlink="">
      <xdr:nvSpPr>
        <xdr:cNvPr id="68" name="Text Box 29">
          <a:extLst>
            <a:ext uri="{FF2B5EF4-FFF2-40B4-BE49-F238E27FC236}">
              <a16:creationId xmlns:a16="http://schemas.microsoft.com/office/drawing/2014/main" id="{1572A629-7E30-462E-97CB-18C21B0C9589}"/>
            </a:ext>
          </a:extLst>
        </xdr:cNvPr>
        <xdr:cNvSpPr txBox="1">
          <a:spLocks noChangeArrowheads="1"/>
        </xdr:cNvSpPr>
      </xdr:nvSpPr>
      <xdr:spPr bwMode="auto">
        <a:xfrm>
          <a:off x="495300" y="10184130"/>
          <a:ext cx="608521" cy="23240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Prices: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102870</xdr:colOff>
      <xdr:row>24</xdr:row>
      <xdr:rowOff>59056</xdr:rowOff>
    </xdr:from>
    <xdr:to>
      <xdr:col>2</xdr:col>
      <xdr:colOff>1590675</xdr:colOff>
      <xdr:row>25</xdr:row>
      <xdr:rowOff>85725</xdr:rowOff>
    </xdr:to>
    <xdr:sp macro="" textlink="">
      <xdr:nvSpPr>
        <xdr:cNvPr id="69" name="Text Box 29">
          <a:extLst>
            <a:ext uri="{FF2B5EF4-FFF2-40B4-BE49-F238E27FC236}">
              <a16:creationId xmlns:a16="http://schemas.microsoft.com/office/drawing/2014/main" id="{7ED19944-8084-4A85-B4A8-7438CA36B395}"/>
            </a:ext>
          </a:extLst>
        </xdr:cNvPr>
        <xdr:cNvSpPr txBox="1">
          <a:spLocks noChangeArrowheads="1"/>
        </xdr:cNvSpPr>
      </xdr:nvSpPr>
      <xdr:spPr bwMode="auto">
        <a:xfrm>
          <a:off x="541020" y="4116706"/>
          <a:ext cx="1487805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Collection warehouse address:</a:t>
          </a:r>
        </a:p>
      </xdr:txBody>
    </xdr:sp>
    <xdr:clientData/>
  </xdr:twoCellAnchor>
  <xdr:twoCellAnchor>
    <xdr:from>
      <xdr:col>2</xdr:col>
      <xdr:colOff>38100</xdr:colOff>
      <xdr:row>61</xdr:row>
      <xdr:rowOff>59055</xdr:rowOff>
    </xdr:from>
    <xdr:to>
      <xdr:col>2</xdr:col>
      <xdr:colOff>734279</xdr:colOff>
      <xdr:row>62</xdr:row>
      <xdr:rowOff>59456</xdr:rowOff>
    </xdr:to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93216628-B24A-49EC-AFEA-BC90FB67A333}"/>
            </a:ext>
          </a:extLst>
        </xdr:cNvPr>
        <xdr:cNvSpPr txBox="1">
          <a:spLocks noChangeArrowheads="1"/>
        </xdr:cNvSpPr>
      </xdr:nvSpPr>
      <xdr:spPr bwMode="auto">
        <a:xfrm>
          <a:off x="476250" y="10850880"/>
          <a:ext cx="696179" cy="16232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497205</xdr:colOff>
      <xdr:row>5</xdr:row>
      <xdr:rowOff>80010</xdr:rowOff>
    </xdr:from>
    <xdr:to>
      <xdr:col>8</xdr:col>
      <xdr:colOff>188646</xdr:colOff>
      <xdr:row>6</xdr:row>
      <xdr:rowOff>81994</xdr:rowOff>
    </xdr:to>
    <xdr:sp macro="" textlink="">
      <xdr:nvSpPr>
        <xdr:cNvPr id="71" name="Text Box 11">
          <a:extLst>
            <a:ext uri="{FF2B5EF4-FFF2-40B4-BE49-F238E27FC236}">
              <a16:creationId xmlns:a16="http://schemas.microsoft.com/office/drawing/2014/main" id="{045E1EF6-3A86-496B-8AB8-9D0A10E510E1}"/>
            </a:ext>
          </a:extLst>
        </xdr:cNvPr>
        <xdr:cNvSpPr txBox="1">
          <a:spLocks noChangeArrowheads="1"/>
        </xdr:cNvSpPr>
      </xdr:nvSpPr>
      <xdr:spPr bwMode="auto">
        <a:xfrm>
          <a:off x="5659755" y="1032510"/>
          <a:ext cx="1129716" cy="16390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Customer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160020</xdr:colOff>
      <xdr:row>5</xdr:row>
      <xdr:rowOff>78105</xdr:rowOff>
    </xdr:from>
    <xdr:to>
      <xdr:col>9</xdr:col>
      <xdr:colOff>717204</xdr:colOff>
      <xdr:row>6</xdr:row>
      <xdr:rowOff>72808</xdr:rowOff>
    </xdr:to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C1653F6C-3F62-411E-A6B2-A196B36982E3}"/>
            </a:ext>
          </a:extLst>
        </xdr:cNvPr>
        <xdr:cNvSpPr txBox="1">
          <a:spLocks noChangeArrowheads="1"/>
        </xdr:cNvSpPr>
      </xdr:nvSpPr>
      <xdr:spPr bwMode="auto">
        <a:xfrm>
          <a:off x="7141845" y="1030605"/>
          <a:ext cx="557184" cy="1566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Document date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95251</xdr:colOff>
      <xdr:row>11</xdr:row>
      <xdr:rowOff>133350</xdr:rowOff>
    </xdr:from>
    <xdr:to>
      <xdr:col>3</xdr:col>
      <xdr:colOff>1171576</xdr:colOff>
      <xdr:row>22</xdr:row>
      <xdr:rowOff>133373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C11260E0-94C2-476F-8B2B-21D212301383}"/>
            </a:ext>
          </a:extLst>
        </xdr:cNvPr>
        <xdr:cNvSpPr txBox="1">
          <a:spLocks noChangeArrowheads="1"/>
        </xdr:cNvSpPr>
      </xdr:nvSpPr>
      <xdr:spPr bwMode="auto">
        <a:xfrm>
          <a:off x="533401" y="2085975"/>
          <a:ext cx="3105150" cy="1781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C6FEC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>
            <a:effectLst/>
          </a:endParaRPr>
        </a:p>
        <a:p>
          <a:pPr algn="l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14</xdr:col>
      <xdr:colOff>561975</xdr:colOff>
      <xdr:row>42</xdr:row>
      <xdr:rowOff>98875</xdr:rowOff>
    </xdr:from>
    <xdr:ext cx="2774762" cy="405432"/>
    <xdr:sp macro="" textlink="">
      <xdr:nvSpPr>
        <xdr:cNvPr id="77" name="Rectángulo 76">
          <a:extLst>
            <a:ext uri="{FF2B5EF4-FFF2-40B4-BE49-F238E27FC236}">
              <a16:creationId xmlns:a16="http://schemas.microsoft.com/office/drawing/2014/main" id="{BA4D2C40-6F01-4D3D-8DF0-4029FF4DFA46}"/>
            </a:ext>
          </a:extLst>
        </xdr:cNvPr>
        <xdr:cNvSpPr/>
      </xdr:nvSpPr>
      <xdr:spPr>
        <a:xfrm>
          <a:off x="10039350" y="7623625"/>
          <a:ext cx="2774762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All tubes origin CHINA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1800226</xdr:colOff>
      <xdr:row>2</xdr:row>
      <xdr:rowOff>53341</xdr:rowOff>
    </xdr:from>
    <xdr:to>
      <xdr:col>10</xdr:col>
      <xdr:colOff>19052</xdr:colOff>
      <xdr:row>4</xdr:row>
      <xdr:rowOff>131446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8AB919C5-E505-4E90-BA30-04E528D9B474}"/>
            </a:ext>
          </a:extLst>
        </xdr:cNvPr>
        <xdr:cNvSpPr>
          <a:spLocks noChangeArrowheads="1"/>
        </xdr:cNvSpPr>
      </xdr:nvSpPr>
      <xdr:spPr bwMode="auto">
        <a:xfrm>
          <a:off x="4440556" y="400051"/>
          <a:ext cx="3680461" cy="535305"/>
        </a:xfrm>
        <a:prstGeom prst="flowChartAlternateProcess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211455</xdr:colOff>
      <xdr:row>10</xdr:row>
      <xdr:rowOff>40005</xdr:rowOff>
    </xdr:from>
    <xdr:to>
      <xdr:col>3</xdr:col>
      <xdr:colOff>1276350</xdr:colOff>
      <xdr:row>23</xdr:row>
      <xdr:rowOff>17145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A5F4614A-AB51-4903-9685-9A3B63F0191C}"/>
            </a:ext>
          </a:extLst>
        </xdr:cNvPr>
        <xdr:cNvSpPr>
          <a:spLocks noChangeArrowheads="1"/>
        </xdr:cNvSpPr>
      </xdr:nvSpPr>
      <xdr:spPr bwMode="auto">
        <a:xfrm>
          <a:off x="360045" y="1887855"/>
          <a:ext cx="3550920" cy="220980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Delivery address:</a:t>
          </a:r>
        </a:p>
      </xdr:txBody>
    </xdr:sp>
    <xdr:clientData/>
  </xdr:twoCellAnchor>
  <xdr:twoCellAnchor>
    <xdr:from>
      <xdr:col>2</xdr:col>
      <xdr:colOff>15239</xdr:colOff>
      <xdr:row>2</xdr:row>
      <xdr:rowOff>15240</xdr:rowOff>
    </xdr:from>
    <xdr:to>
      <xdr:col>3</xdr:col>
      <xdr:colOff>904874</xdr:colOff>
      <xdr:row>6</xdr:row>
      <xdr:rowOff>0</xdr:rowOff>
    </xdr:to>
    <xdr:pic>
      <xdr:nvPicPr>
        <xdr:cNvPr id="4" name="Picture 2" descr="logo_protubsa_completo">
          <a:extLst>
            <a:ext uri="{FF2B5EF4-FFF2-40B4-BE49-F238E27FC236}">
              <a16:creationId xmlns:a16="http://schemas.microsoft.com/office/drawing/2014/main" id="{1D11ABA8-46B5-4C92-83B2-4255AB58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361950"/>
          <a:ext cx="308419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1905001</xdr:colOff>
      <xdr:row>3</xdr:row>
      <xdr:rowOff>66675</xdr:rowOff>
    </xdr:from>
    <xdr:to>
      <xdr:col>9</xdr:col>
      <xdr:colOff>897255</xdr:colOff>
      <xdr:row>3</xdr:row>
      <xdr:rowOff>262890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36EA62D8-835F-4E90-A402-D4D39D3EDF40}"/>
            </a:ext>
          </a:extLst>
        </xdr:cNvPr>
        <xdr:cNvSpPr txBox="1">
          <a:spLocks noChangeArrowheads="1"/>
        </xdr:cNvSpPr>
      </xdr:nvSpPr>
      <xdr:spPr bwMode="auto">
        <a:xfrm>
          <a:off x="4543426" y="579120"/>
          <a:ext cx="3503294" cy="1981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36576" tIns="27432" rIns="0" bIns="0" anchor="t"/>
        <a:lstStyle/>
        <a:p>
          <a:pPr algn="l" rtl="0">
            <a:lnSpc>
              <a:spcPts val="10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INVOICE      Nº   F1803532     PAG. / 1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312420</xdr:colOff>
      <xdr:row>5</xdr:row>
      <xdr:rowOff>60960</xdr:rowOff>
    </xdr:from>
    <xdr:to>
      <xdr:col>9</xdr:col>
      <xdr:colOff>0</xdr:colOff>
      <xdr:row>8</xdr:row>
      <xdr:rowOff>15240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2F14DF26-3CA0-4E8A-88B1-6824FB4096A2}"/>
            </a:ext>
          </a:extLst>
        </xdr:cNvPr>
        <xdr:cNvSpPr>
          <a:spLocks noChangeArrowheads="1"/>
        </xdr:cNvSpPr>
      </xdr:nvSpPr>
      <xdr:spPr bwMode="auto">
        <a:xfrm>
          <a:off x="5591175" y="1028700"/>
          <a:ext cx="1562100" cy="49530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474345</xdr:colOff>
      <xdr:row>6</xdr:row>
      <xdr:rowOff>70485</xdr:rowOff>
    </xdr:from>
    <xdr:to>
      <xdr:col>8</xdr:col>
      <xdr:colOff>188579</xdr:colOff>
      <xdr:row>7</xdr:row>
      <xdr:rowOff>101455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B4BAE723-2718-4ADA-8D78-4D28BEFF5C53}"/>
            </a:ext>
          </a:extLst>
        </xdr:cNvPr>
        <xdr:cNvSpPr txBox="1">
          <a:spLocks noChangeArrowheads="1"/>
        </xdr:cNvSpPr>
      </xdr:nvSpPr>
      <xdr:spPr bwMode="auto">
        <a:xfrm>
          <a:off x="5755005" y="1211580"/>
          <a:ext cx="1186799" cy="2195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14.019</a:t>
          </a:r>
        </a:p>
      </xdr:txBody>
    </xdr:sp>
    <xdr:clientData/>
  </xdr:twoCellAnchor>
  <xdr:twoCellAnchor>
    <xdr:from>
      <xdr:col>9</xdr:col>
      <xdr:colOff>38100</xdr:colOff>
      <xdr:row>5</xdr:row>
      <xdr:rowOff>60960</xdr:rowOff>
    </xdr:from>
    <xdr:to>
      <xdr:col>10</xdr:col>
      <xdr:colOff>0</xdr:colOff>
      <xdr:row>8</xdr:row>
      <xdr:rowOff>7620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143663F1-56B8-4450-81F6-90F3FF6B9620}"/>
            </a:ext>
          </a:extLst>
        </xdr:cNvPr>
        <xdr:cNvSpPr>
          <a:spLocks noChangeArrowheads="1"/>
        </xdr:cNvSpPr>
      </xdr:nvSpPr>
      <xdr:spPr bwMode="auto">
        <a:xfrm>
          <a:off x="7191375" y="1028700"/>
          <a:ext cx="914400" cy="485775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</xdr:colOff>
      <xdr:row>6</xdr:row>
      <xdr:rowOff>55245</xdr:rowOff>
    </xdr:from>
    <xdr:to>
      <xdr:col>9</xdr:col>
      <xdr:colOff>876300</xdr:colOff>
      <xdr:row>7</xdr:row>
      <xdr:rowOff>95215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D4BEB372-6861-4CC1-B043-E98F8C584AD5}"/>
            </a:ext>
          </a:extLst>
        </xdr:cNvPr>
        <xdr:cNvSpPr txBox="1">
          <a:spLocks noChangeArrowheads="1"/>
        </xdr:cNvSpPr>
      </xdr:nvSpPr>
      <xdr:spPr bwMode="auto">
        <a:xfrm>
          <a:off x="7216140" y="1202055"/>
          <a:ext cx="813435" cy="230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03.07.2018</a:t>
          </a:r>
        </a:p>
      </xdr:txBody>
    </xdr:sp>
    <xdr:clientData/>
  </xdr:twoCellAnchor>
  <xdr:twoCellAnchor>
    <xdr:from>
      <xdr:col>2</xdr:col>
      <xdr:colOff>15240</xdr:colOff>
      <xdr:row>6</xdr:row>
      <xdr:rowOff>0</xdr:rowOff>
    </xdr:from>
    <xdr:to>
      <xdr:col>6</xdr:col>
      <xdr:colOff>186963</xdr:colOff>
      <xdr:row>8</xdr:row>
      <xdr:rowOff>57150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F428654A-4770-41D8-8F30-2768011A1D48}"/>
            </a:ext>
          </a:extLst>
        </xdr:cNvPr>
        <xdr:cNvSpPr txBox="1">
          <a:spLocks noChangeArrowheads="1"/>
        </xdr:cNvSpPr>
      </xdr:nvSpPr>
      <xdr:spPr bwMode="auto">
        <a:xfrm>
          <a:off x="457200" y="1143000"/>
          <a:ext cx="5006613" cy="415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Phone  + 34 977 677 913  Fax +34 977 677 932</a:t>
          </a: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www.protubsa.com  /  protubsa@protubsa.com</a:t>
          </a:r>
          <a:r>
            <a:rPr lang="es-ES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  </a:t>
          </a:r>
          <a:r>
            <a:rPr lang="es-ES" sz="900" b="0" i="0" u="none" strike="noStrike" baseline="0">
              <a:solidFill>
                <a:srgbClr val="000080"/>
              </a:solidFill>
              <a:latin typeface="Arial"/>
              <a:cs typeface="Arial"/>
            </a:rPr>
            <a:t>                    CIF.: B01267277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190500</xdr:colOff>
      <xdr:row>8</xdr:row>
      <xdr:rowOff>99060</xdr:rowOff>
    </xdr:from>
    <xdr:to>
      <xdr:col>10</xdr:col>
      <xdr:colOff>7620</xdr:colOff>
      <xdr:row>8</xdr:row>
      <xdr:rowOff>106680</xdr:rowOff>
    </xdr:to>
    <xdr:sp macro="" textlink="">
      <xdr:nvSpPr>
        <xdr:cNvPr id="11" name="Line 20">
          <a:extLst>
            <a:ext uri="{FF2B5EF4-FFF2-40B4-BE49-F238E27FC236}">
              <a16:creationId xmlns:a16="http://schemas.microsoft.com/office/drawing/2014/main" id="{89310AEE-78AB-4CD0-9D4C-9487C2347E63}"/>
            </a:ext>
          </a:extLst>
        </xdr:cNvPr>
        <xdr:cNvSpPr>
          <a:spLocks noChangeShapeType="1"/>
        </xdr:cNvSpPr>
      </xdr:nvSpPr>
      <xdr:spPr bwMode="auto">
        <a:xfrm>
          <a:off x="342900" y="1600200"/>
          <a:ext cx="77724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</xdr:row>
      <xdr:rowOff>0</xdr:rowOff>
    </xdr:from>
    <xdr:to>
      <xdr:col>6</xdr:col>
      <xdr:colOff>198120</xdr:colOff>
      <xdr:row>28</xdr:row>
      <xdr:rowOff>137160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86A1412E-D202-4EA9-B723-1622919AAE72}"/>
            </a:ext>
          </a:extLst>
        </xdr:cNvPr>
        <xdr:cNvSpPr>
          <a:spLocks noChangeArrowheads="1"/>
        </xdr:cNvSpPr>
      </xdr:nvSpPr>
      <xdr:spPr bwMode="auto">
        <a:xfrm>
          <a:off x="447675" y="4248150"/>
          <a:ext cx="5029200" cy="81915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2</xdr:col>
      <xdr:colOff>121920</xdr:colOff>
      <xdr:row>25</xdr:row>
      <xdr:rowOff>60960</xdr:rowOff>
    </xdr:from>
    <xdr:to>
      <xdr:col>6</xdr:col>
      <xdr:colOff>85741</xdr:colOff>
      <xdr:row>28</xdr:row>
      <xdr:rowOff>62893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FABE6C76-D543-40B7-981B-F8D0E3318F54}"/>
            </a:ext>
          </a:extLst>
        </xdr:cNvPr>
        <xdr:cNvSpPr txBox="1">
          <a:spLocks noChangeArrowheads="1"/>
        </xdr:cNvSpPr>
      </xdr:nvSpPr>
      <xdr:spPr bwMode="auto">
        <a:xfrm>
          <a:off x="561975" y="4476750"/>
          <a:ext cx="4802521" cy="516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Sant Jaume dels Domenys (TARRAGONA) - SPAIN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1057275</xdr:colOff>
      <xdr:row>2</xdr:row>
      <xdr:rowOff>133351</xdr:rowOff>
    </xdr:from>
    <xdr:to>
      <xdr:col>3</xdr:col>
      <xdr:colOff>1607821</xdr:colOff>
      <xdr:row>5</xdr:row>
      <xdr:rowOff>57151</xdr:rowOff>
    </xdr:to>
    <xdr:pic>
      <xdr:nvPicPr>
        <xdr:cNvPr id="14" name="Picture 23" descr="GRUPOBIANCO">
          <a:extLst>
            <a:ext uri="{FF2B5EF4-FFF2-40B4-BE49-F238E27FC236}">
              <a16:creationId xmlns:a16="http://schemas.microsoft.com/office/drawing/2014/main" id="{90E1B398-E41E-4544-9BF0-B7245206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795" y="472441"/>
          <a:ext cx="55435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57</xdr:row>
      <xdr:rowOff>22860</xdr:rowOff>
    </xdr:from>
    <xdr:to>
      <xdr:col>6</xdr:col>
      <xdr:colOff>441960</xdr:colOff>
      <xdr:row>60</xdr:row>
      <xdr:rowOff>91440</xdr:rowOff>
    </xdr:to>
    <xdr:sp macro="" textlink="">
      <xdr:nvSpPr>
        <xdr:cNvPr id="15" name="AutoShape 24">
          <a:extLst>
            <a:ext uri="{FF2B5EF4-FFF2-40B4-BE49-F238E27FC236}">
              <a16:creationId xmlns:a16="http://schemas.microsoft.com/office/drawing/2014/main" id="{E8348E99-C94C-4A5E-8168-9DA07255E188}"/>
            </a:ext>
          </a:extLst>
        </xdr:cNvPr>
        <xdr:cNvSpPr>
          <a:spLocks noChangeArrowheads="1"/>
        </xdr:cNvSpPr>
      </xdr:nvSpPr>
      <xdr:spPr bwMode="auto">
        <a:xfrm>
          <a:off x="371475" y="10325100"/>
          <a:ext cx="5343525" cy="561975"/>
        </a:xfrm>
        <a:prstGeom prst="flowChartAlternateProcess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58</xdr:row>
      <xdr:rowOff>80010</xdr:rowOff>
    </xdr:from>
    <xdr:to>
      <xdr:col>5</xdr:col>
      <xdr:colOff>457148</xdr:colOff>
      <xdr:row>59</xdr:row>
      <xdr:rowOff>122051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BD473A47-18C6-4B94-BAB6-ABB64E6FC3C8}"/>
            </a:ext>
          </a:extLst>
        </xdr:cNvPr>
        <xdr:cNvSpPr txBox="1">
          <a:spLocks noChangeArrowheads="1"/>
        </xdr:cNvSpPr>
      </xdr:nvSpPr>
      <xdr:spPr bwMode="auto">
        <a:xfrm>
          <a:off x="525780" y="10549890"/>
          <a:ext cx="4617668" cy="20396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EXW our store in Tarragona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259080</xdr:colOff>
      <xdr:row>24</xdr:row>
      <xdr:rowOff>7620</xdr:rowOff>
    </xdr:from>
    <xdr:to>
      <xdr:col>8</xdr:col>
      <xdr:colOff>137160</xdr:colOff>
      <xdr:row>28</xdr:row>
      <xdr:rowOff>144780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96B26C6F-CB7C-45F2-9FFF-70CF88907AFB}"/>
            </a:ext>
          </a:extLst>
        </xdr:cNvPr>
        <xdr:cNvSpPr>
          <a:spLocks noChangeArrowheads="1"/>
        </xdr:cNvSpPr>
      </xdr:nvSpPr>
      <xdr:spPr bwMode="auto">
        <a:xfrm>
          <a:off x="5534025" y="4257675"/>
          <a:ext cx="1352550" cy="81915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8</xdr:col>
      <xdr:colOff>361950</xdr:colOff>
      <xdr:row>25</xdr:row>
      <xdr:rowOff>85725</xdr:rowOff>
    </xdr:from>
    <xdr:to>
      <xdr:col>9</xdr:col>
      <xdr:colOff>806511</xdr:colOff>
      <xdr:row>28</xdr:row>
      <xdr:rowOff>53395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9A72DE1A-B8BC-4D46-A096-040EBFA929C0}"/>
            </a:ext>
          </a:extLst>
        </xdr:cNvPr>
        <xdr:cNvSpPr txBox="1">
          <a:spLocks noChangeArrowheads="1"/>
        </xdr:cNvSpPr>
      </xdr:nvSpPr>
      <xdr:spPr bwMode="auto">
        <a:xfrm>
          <a:off x="7111365" y="4507230"/>
          <a:ext cx="850326" cy="48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22 packages</a:t>
          </a: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190500</xdr:colOff>
      <xdr:row>24</xdr:row>
      <xdr:rowOff>9525</xdr:rowOff>
    </xdr:from>
    <xdr:to>
      <xdr:col>10</xdr:col>
      <xdr:colOff>0</xdr:colOff>
      <xdr:row>28</xdr:row>
      <xdr:rowOff>142875</xdr:rowOff>
    </xdr:to>
    <xdr:sp macro="" textlink="">
      <xdr:nvSpPr>
        <xdr:cNvPr id="19" name="AutoShape 28">
          <a:extLst>
            <a:ext uri="{FF2B5EF4-FFF2-40B4-BE49-F238E27FC236}">
              <a16:creationId xmlns:a16="http://schemas.microsoft.com/office/drawing/2014/main" id="{9CA6CB37-88A0-4EEC-AA32-4CE60478B8A3}"/>
            </a:ext>
          </a:extLst>
        </xdr:cNvPr>
        <xdr:cNvSpPr>
          <a:spLocks noChangeArrowheads="1"/>
        </xdr:cNvSpPr>
      </xdr:nvSpPr>
      <xdr:spPr bwMode="auto">
        <a:xfrm>
          <a:off x="6943725" y="4259580"/>
          <a:ext cx="1162050" cy="81534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6</xdr:col>
      <xdr:colOff>325755</xdr:colOff>
      <xdr:row>24</xdr:row>
      <xdr:rowOff>40005</xdr:rowOff>
    </xdr:from>
    <xdr:to>
      <xdr:col>8</xdr:col>
      <xdr:colOff>34931</xdr:colOff>
      <xdr:row>25</xdr:row>
      <xdr:rowOff>103038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39F47CDD-FE57-4FC4-A7E3-2F2D5DB1CBDF}"/>
            </a:ext>
          </a:extLst>
        </xdr:cNvPr>
        <xdr:cNvSpPr txBox="1">
          <a:spLocks noChangeArrowheads="1"/>
        </xdr:cNvSpPr>
      </xdr:nvSpPr>
      <xdr:spPr bwMode="auto">
        <a:xfrm>
          <a:off x="5598795" y="4288155"/>
          <a:ext cx="1189361" cy="232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weight Kg.</a:t>
          </a:r>
        </a:p>
      </xdr:txBody>
    </xdr:sp>
    <xdr:clientData/>
  </xdr:twoCellAnchor>
  <xdr:twoCellAnchor>
    <xdr:from>
      <xdr:col>1</xdr:col>
      <xdr:colOff>213360</xdr:colOff>
      <xdr:row>53</xdr:row>
      <xdr:rowOff>68580</xdr:rowOff>
    </xdr:from>
    <xdr:to>
      <xdr:col>6</xdr:col>
      <xdr:colOff>457200</xdr:colOff>
      <xdr:row>56</xdr:row>
      <xdr:rowOff>106680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9BC7A61D-AA35-4E99-93A7-EB92A4C2EA27}"/>
            </a:ext>
          </a:extLst>
        </xdr:cNvPr>
        <xdr:cNvSpPr>
          <a:spLocks noChangeArrowheads="1"/>
        </xdr:cNvSpPr>
      </xdr:nvSpPr>
      <xdr:spPr bwMode="auto">
        <a:xfrm>
          <a:off x="361950" y="9705975"/>
          <a:ext cx="5372100" cy="542925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213360</xdr:colOff>
      <xdr:row>61</xdr:row>
      <xdr:rowOff>15240</xdr:rowOff>
    </xdr:from>
    <xdr:to>
      <xdr:col>10</xdr:col>
      <xdr:colOff>0</xdr:colOff>
      <xdr:row>67</xdr:row>
      <xdr:rowOff>53340</xdr:rowOff>
    </xdr:to>
    <xdr:sp macro="" textlink="">
      <xdr:nvSpPr>
        <xdr:cNvPr id="22" name="AutoShape 32">
          <a:extLst>
            <a:ext uri="{FF2B5EF4-FFF2-40B4-BE49-F238E27FC236}">
              <a16:creationId xmlns:a16="http://schemas.microsoft.com/office/drawing/2014/main" id="{118E3A9D-2AAF-477C-A8BB-B0171AC05645}"/>
            </a:ext>
          </a:extLst>
        </xdr:cNvPr>
        <xdr:cNvSpPr>
          <a:spLocks noChangeArrowheads="1"/>
        </xdr:cNvSpPr>
      </xdr:nvSpPr>
      <xdr:spPr bwMode="auto">
        <a:xfrm>
          <a:off x="361950" y="10972800"/>
          <a:ext cx="7743825" cy="1057275"/>
        </a:xfrm>
        <a:prstGeom prst="flowChartAlternateProcess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</xdr:colOff>
      <xdr:row>62</xdr:row>
      <xdr:rowOff>49530</xdr:rowOff>
    </xdr:from>
    <xdr:to>
      <xdr:col>9</xdr:col>
      <xdr:colOff>590771</xdr:colOff>
      <xdr:row>67</xdr:row>
      <xdr:rowOff>38142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7E9979C3-40EB-4509-ADE4-EC95354DBD34}"/>
            </a:ext>
          </a:extLst>
        </xdr:cNvPr>
        <xdr:cNvSpPr txBox="1">
          <a:spLocks noChangeArrowheads="1"/>
        </xdr:cNvSpPr>
      </xdr:nvSpPr>
      <xdr:spPr bwMode="auto">
        <a:xfrm>
          <a:off x="459105" y="11169015"/>
          <a:ext cx="7281131" cy="84205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PAYMENT ANTICIPATED.</a:t>
          </a:r>
        </a:p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We already received the payment.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1666876</xdr:colOff>
      <xdr:row>10</xdr:row>
      <xdr:rowOff>57150</xdr:rowOff>
    </xdr:from>
    <xdr:to>
      <xdr:col>9</xdr:col>
      <xdr:colOff>897256</xdr:colOff>
      <xdr:row>23</xdr:row>
      <xdr:rowOff>20955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E66ACBE2-A3D4-467E-A8E7-92C37DAE0F68}"/>
            </a:ext>
          </a:extLst>
        </xdr:cNvPr>
        <xdr:cNvSpPr>
          <a:spLocks noChangeArrowheads="1"/>
        </xdr:cNvSpPr>
      </xdr:nvSpPr>
      <xdr:spPr bwMode="auto">
        <a:xfrm>
          <a:off x="4303396" y="1901190"/>
          <a:ext cx="3743325" cy="2192655"/>
        </a:xfrm>
        <a:prstGeom prst="flowChartAlternateProcess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Invoice adress:</a:t>
          </a:r>
        </a:p>
      </xdr:txBody>
    </xdr:sp>
    <xdr:clientData/>
  </xdr:twoCellAnchor>
  <xdr:twoCellAnchor>
    <xdr:from>
      <xdr:col>3</xdr:col>
      <xdr:colOff>1880234</xdr:colOff>
      <xdr:row>11</xdr:row>
      <xdr:rowOff>131445</xdr:rowOff>
    </xdr:from>
    <xdr:to>
      <xdr:col>9</xdr:col>
      <xdr:colOff>695325</xdr:colOff>
      <xdr:row>22</xdr:row>
      <xdr:rowOff>131445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226F5196-7754-469B-8600-4DB43C0B265E}"/>
            </a:ext>
          </a:extLst>
        </xdr:cNvPr>
        <xdr:cNvSpPr txBox="1">
          <a:spLocks noChangeArrowheads="1"/>
        </xdr:cNvSpPr>
      </xdr:nvSpPr>
      <xdr:spPr bwMode="auto">
        <a:xfrm>
          <a:off x="4522469" y="2154555"/>
          <a:ext cx="3328036" cy="18859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 sz="140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  <a:endParaRPr lang="es-ES" sz="140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 sz="140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  <a:endParaRPr lang="es-ES" sz="1400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endParaRPr lang="es-ES" sz="1400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  <a:endParaRPr lang="es-ES" sz="140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  <a:endParaRPr lang="es-ES" sz="140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  <a:endParaRPr lang="es-ES" sz="1400">
            <a:effectLst/>
          </a:endParaRPr>
        </a:p>
        <a:p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 sz="1200" b="0">
            <a:effectLst/>
          </a:endParaRPr>
        </a:p>
      </xdr:txBody>
    </xdr:sp>
    <xdr:clientData/>
  </xdr:twoCellAnchor>
  <xdr:twoCellAnchor>
    <xdr:from>
      <xdr:col>8</xdr:col>
      <xdr:colOff>392430</xdr:colOff>
      <xdr:row>24</xdr:row>
      <xdr:rowOff>38100</xdr:rowOff>
    </xdr:from>
    <xdr:to>
      <xdr:col>9</xdr:col>
      <xdr:colOff>691919</xdr:colOff>
      <xdr:row>25</xdr:row>
      <xdr:rowOff>114316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FF5B119E-23A0-468E-91C8-CF34EBC32CD2}"/>
            </a:ext>
          </a:extLst>
        </xdr:cNvPr>
        <xdr:cNvSpPr txBox="1">
          <a:spLocks noChangeArrowheads="1"/>
        </xdr:cNvSpPr>
      </xdr:nvSpPr>
      <xdr:spPr bwMode="auto">
        <a:xfrm>
          <a:off x="7149465" y="4286250"/>
          <a:ext cx="697634" cy="247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packages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567690</xdr:colOff>
      <xdr:row>26</xdr:row>
      <xdr:rowOff>64770</xdr:rowOff>
    </xdr:from>
    <xdr:to>
      <xdr:col>7</xdr:col>
      <xdr:colOff>572939</xdr:colOff>
      <xdr:row>28</xdr:row>
      <xdr:rowOff>22811</xdr:rowOff>
    </xdr:to>
    <xdr:sp macro="" textlink="">
      <xdr:nvSpPr>
        <xdr:cNvPr id="27" name="Text Box 27">
          <a:extLst>
            <a:ext uri="{FF2B5EF4-FFF2-40B4-BE49-F238E27FC236}">
              <a16:creationId xmlns:a16="http://schemas.microsoft.com/office/drawing/2014/main" id="{76C81CD9-589A-46B6-A9E3-03C0CCA83D7C}"/>
            </a:ext>
          </a:extLst>
        </xdr:cNvPr>
        <xdr:cNvSpPr txBox="1">
          <a:spLocks noChangeArrowheads="1"/>
        </xdr:cNvSpPr>
      </xdr:nvSpPr>
      <xdr:spPr bwMode="auto">
        <a:xfrm>
          <a:off x="5844540" y="4653915"/>
          <a:ext cx="719624" cy="29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lnSpc>
              <a:spcPts val="9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117.557	</a:t>
          </a:r>
        </a:p>
        <a:p>
          <a:pPr algn="ctr" rtl="0">
            <a:lnSpc>
              <a:spcPts val="800"/>
            </a:lnSpc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53</xdr:row>
      <xdr:rowOff>99060</xdr:rowOff>
    </xdr:from>
    <xdr:to>
      <xdr:col>6</xdr:col>
      <xdr:colOff>428794</xdr:colOff>
      <xdr:row>56</xdr:row>
      <xdr:rowOff>72420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0E198C23-5EAC-419A-B41C-5866C069536F}"/>
            </a:ext>
          </a:extLst>
        </xdr:cNvPr>
        <xdr:cNvSpPr txBox="1">
          <a:spLocks noChangeArrowheads="1"/>
        </xdr:cNvSpPr>
      </xdr:nvSpPr>
      <xdr:spPr bwMode="auto">
        <a:xfrm>
          <a:off x="502920" y="9734550"/>
          <a:ext cx="5204629" cy="4819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/>
        <a:lstStyle/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José M. Quílez       jmquilez@protubsa.com   phone: +34 977 677 913</a:t>
          </a: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51435</xdr:colOff>
      <xdr:row>53</xdr:row>
      <xdr:rowOff>100965</xdr:rowOff>
    </xdr:from>
    <xdr:to>
      <xdr:col>2</xdr:col>
      <xdr:colOff>635850</xdr:colOff>
      <xdr:row>54</xdr:row>
      <xdr:rowOff>171253</xdr:rowOff>
    </xdr:to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id="{4A58F70E-B4E7-4D49-A84E-6B6AAD9B5F2A}"/>
            </a:ext>
          </a:extLst>
        </xdr:cNvPr>
        <xdr:cNvSpPr txBox="1">
          <a:spLocks noChangeArrowheads="1"/>
        </xdr:cNvSpPr>
      </xdr:nvSpPr>
      <xdr:spPr bwMode="auto">
        <a:xfrm>
          <a:off x="493395" y="9736455"/>
          <a:ext cx="576795" cy="2493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 in change: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57150</xdr:colOff>
      <xdr:row>57</xdr:row>
      <xdr:rowOff>40005</xdr:rowOff>
    </xdr:from>
    <xdr:to>
      <xdr:col>2</xdr:col>
      <xdr:colOff>665671</xdr:colOff>
      <xdr:row>58</xdr:row>
      <xdr:rowOff>110483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FD6892E-1B17-4DB1-AB47-5A34641CA243}"/>
            </a:ext>
          </a:extLst>
        </xdr:cNvPr>
        <xdr:cNvSpPr txBox="1">
          <a:spLocks noChangeArrowheads="1"/>
        </xdr:cNvSpPr>
      </xdr:nvSpPr>
      <xdr:spPr bwMode="auto">
        <a:xfrm>
          <a:off x="491490" y="10346055"/>
          <a:ext cx="616141" cy="23049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Prices: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38100</xdr:colOff>
      <xdr:row>61</xdr:row>
      <xdr:rowOff>59055</xdr:rowOff>
    </xdr:from>
    <xdr:to>
      <xdr:col>2</xdr:col>
      <xdr:colOff>734279</xdr:colOff>
      <xdr:row>62</xdr:row>
      <xdr:rowOff>59456</xdr:rowOff>
    </xdr:to>
    <xdr:sp macro="" textlink="">
      <xdr:nvSpPr>
        <xdr:cNvPr id="32" name="Text Box 29">
          <a:extLst>
            <a:ext uri="{FF2B5EF4-FFF2-40B4-BE49-F238E27FC236}">
              <a16:creationId xmlns:a16="http://schemas.microsoft.com/office/drawing/2014/main" id="{ED55D126-D508-4E9C-8D3A-74D3BAEBBA74}"/>
            </a:ext>
          </a:extLst>
        </xdr:cNvPr>
        <xdr:cNvSpPr txBox="1">
          <a:spLocks noChangeArrowheads="1"/>
        </xdr:cNvSpPr>
      </xdr:nvSpPr>
      <xdr:spPr bwMode="auto">
        <a:xfrm>
          <a:off x="476250" y="11008995"/>
          <a:ext cx="698084" cy="1623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497205</xdr:colOff>
      <xdr:row>5</xdr:row>
      <xdr:rowOff>80010</xdr:rowOff>
    </xdr:from>
    <xdr:to>
      <xdr:col>8</xdr:col>
      <xdr:colOff>188646</xdr:colOff>
      <xdr:row>6</xdr:row>
      <xdr:rowOff>81994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7265BF20-E6B4-43E5-A9A7-F3EA48CBBA0E}"/>
            </a:ext>
          </a:extLst>
        </xdr:cNvPr>
        <xdr:cNvSpPr txBox="1">
          <a:spLocks noChangeArrowheads="1"/>
        </xdr:cNvSpPr>
      </xdr:nvSpPr>
      <xdr:spPr bwMode="auto">
        <a:xfrm>
          <a:off x="5774055" y="1053465"/>
          <a:ext cx="1167816" cy="17343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Customer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160020</xdr:colOff>
      <xdr:row>5</xdr:row>
      <xdr:rowOff>78105</xdr:rowOff>
    </xdr:from>
    <xdr:to>
      <xdr:col>9</xdr:col>
      <xdr:colOff>717204</xdr:colOff>
      <xdr:row>6</xdr:row>
      <xdr:rowOff>72808</xdr:rowOff>
    </xdr:to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6D320A59-A2F9-4FC0-81A0-49D2357C954E}"/>
            </a:ext>
          </a:extLst>
        </xdr:cNvPr>
        <xdr:cNvSpPr txBox="1">
          <a:spLocks noChangeArrowheads="1"/>
        </xdr:cNvSpPr>
      </xdr:nvSpPr>
      <xdr:spPr bwMode="auto">
        <a:xfrm>
          <a:off x="7315200" y="1049655"/>
          <a:ext cx="553374" cy="16615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Document date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67</xdr:row>
      <xdr:rowOff>97155</xdr:rowOff>
    </xdr:from>
    <xdr:to>
      <xdr:col>3</xdr:col>
      <xdr:colOff>192378</xdr:colOff>
      <xdr:row>72</xdr:row>
      <xdr:rowOff>135260</xdr:rowOff>
    </xdr:to>
    <xdr:sp macro="" textlink="">
      <xdr:nvSpPr>
        <xdr:cNvPr id="35" name="Text Box 29">
          <a:extLst>
            <a:ext uri="{FF2B5EF4-FFF2-40B4-BE49-F238E27FC236}">
              <a16:creationId xmlns:a16="http://schemas.microsoft.com/office/drawing/2014/main" id="{18B242F1-3197-41B2-AEB8-EBF64F2F7791}"/>
            </a:ext>
          </a:extLst>
        </xdr:cNvPr>
        <xdr:cNvSpPr txBox="1">
          <a:spLocks noChangeArrowheads="1"/>
        </xdr:cNvSpPr>
      </xdr:nvSpPr>
      <xdr:spPr bwMode="auto">
        <a:xfrm>
          <a:off x="857250" y="12066270"/>
          <a:ext cx="1973553" cy="89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Address and WAREHOUSE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Pol. Indal. "Goiain" Avda. San Blas nº 24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01170 Legutiano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ALAVA (Spain)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 42º 56´2" / W 2º 3´48"</a:t>
          </a:r>
        </a:p>
      </xdr:txBody>
    </xdr:sp>
    <xdr:clientData/>
  </xdr:twoCellAnchor>
  <xdr:twoCellAnchor>
    <xdr:from>
      <xdr:col>3</xdr:col>
      <xdr:colOff>457200</xdr:colOff>
      <xdr:row>67</xdr:row>
      <xdr:rowOff>112395</xdr:rowOff>
    </xdr:from>
    <xdr:to>
      <xdr:col>6</xdr:col>
      <xdr:colOff>465592</xdr:colOff>
      <xdr:row>72</xdr:row>
      <xdr:rowOff>135287</xdr:rowOff>
    </xdr:to>
    <xdr:sp macro="" textlink="">
      <xdr:nvSpPr>
        <xdr:cNvPr id="36" name="Text Box 29">
          <a:extLst>
            <a:ext uri="{FF2B5EF4-FFF2-40B4-BE49-F238E27FC236}">
              <a16:creationId xmlns:a16="http://schemas.microsoft.com/office/drawing/2014/main" id="{DEF8F951-2FB5-457D-9513-91B58D7A3427}"/>
            </a:ext>
          </a:extLst>
        </xdr:cNvPr>
        <xdr:cNvSpPr txBox="1">
          <a:spLocks noChangeArrowheads="1"/>
        </xdr:cNvSpPr>
      </xdr:nvSpPr>
      <xdr:spPr bwMode="auto">
        <a:xfrm>
          <a:off x="3095625" y="12085320"/>
          <a:ext cx="2648722" cy="876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rgbClr val="C00000"/>
              </a:solidFill>
              <a:latin typeface="Arial"/>
              <a:cs typeface="Arial"/>
            </a:rPr>
            <a:t>Export warehouse</a:t>
          </a:r>
          <a:endParaRPr lang="es-ES" sz="1050" b="0" i="0" u="none" strike="noStrike" baseline="0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Pol. Indal. "L ´Empalme" C/. Girona nº 18</a:t>
          </a: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43713 Sant Jaume del Domenys</a:t>
          </a:r>
        </a:p>
        <a:p>
          <a:pPr algn="ctr" rtl="0">
            <a:defRPr sz="1000"/>
          </a:pPr>
          <a:r>
            <a:rPr lang="es-ES" sz="1050" b="1" i="0" u="none" strike="noStrike" baseline="0">
              <a:solidFill>
                <a:srgbClr val="C00000"/>
              </a:solidFill>
              <a:latin typeface="Arial"/>
              <a:cs typeface="Arial"/>
            </a:rPr>
            <a:t>TARRAGONA (Spain)</a:t>
          </a:r>
          <a:endParaRPr lang="es-ES" sz="1050" b="0" i="0" u="none" strike="noStrike" baseline="0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C00000"/>
              </a:solidFill>
              <a:latin typeface="Arial"/>
              <a:cs typeface="Arial"/>
            </a:rPr>
            <a:t>N 41º 17´26" / W 1º 33´24"</a:t>
          </a:r>
        </a:p>
      </xdr:txBody>
    </xdr:sp>
    <xdr:clientData/>
  </xdr:twoCellAnchor>
  <xdr:twoCellAnchor>
    <xdr:from>
      <xdr:col>6</xdr:col>
      <xdr:colOff>196215</xdr:colOff>
      <xdr:row>67</xdr:row>
      <xdr:rowOff>93345</xdr:rowOff>
    </xdr:from>
    <xdr:to>
      <xdr:col>9</xdr:col>
      <xdr:colOff>521984</xdr:colOff>
      <xdr:row>72</xdr:row>
      <xdr:rowOff>137127</xdr:rowOff>
    </xdr:to>
    <xdr:sp macro="" textlink="">
      <xdr:nvSpPr>
        <xdr:cNvPr id="37" name="Text Box 29">
          <a:extLst>
            <a:ext uri="{FF2B5EF4-FFF2-40B4-BE49-F238E27FC236}">
              <a16:creationId xmlns:a16="http://schemas.microsoft.com/office/drawing/2014/main" id="{34AB45A9-43DF-4323-8EC3-3F937D0233DE}"/>
            </a:ext>
          </a:extLst>
        </xdr:cNvPr>
        <xdr:cNvSpPr txBox="1">
          <a:spLocks noChangeArrowheads="1"/>
        </xdr:cNvSpPr>
      </xdr:nvSpPr>
      <xdr:spPr bwMode="auto">
        <a:xfrm>
          <a:off x="5474970" y="12070080"/>
          <a:ext cx="2198384" cy="89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0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New warehouse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C/. Zeus nº 3 P.I. Meco R-2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28880 Meco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MADRID (Spain)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 40º 32´13" / W 3º 18´30"</a:t>
          </a:r>
        </a:p>
      </xdr:txBody>
    </xdr:sp>
    <xdr:clientData/>
  </xdr:twoCellAnchor>
  <xdr:twoCellAnchor>
    <xdr:from>
      <xdr:col>2</xdr:col>
      <xdr:colOff>95251</xdr:colOff>
      <xdr:row>11</xdr:row>
      <xdr:rowOff>133350</xdr:rowOff>
    </xdr:from>
    <xdr:to>
      <xdr:col>3</xdr:col>
      <xdr:colOff>1171576</xdr:colOff>
      <xdr:row>22</xdr:row>
      <xdr:rowOff>133373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6D375641-C3EC-47D4-9A72-A3F04BFCEBF4}"/>
            </a:ext>
          </a:extLst>
        </xdr:cNvPr>
        <xdr:cNvSpPr txBox="1">
          <a:spLocks noChangeArrowheads="1"/>
        </xdr:cNvSpPr>
      </xdr:nvSpPr>
      <xdr:spPr bwMode="auto">
        <a:xfrm>
          <a:off x="529591" y="2148840"/>
          <a:ext cx="3278505" cy="1885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C6FEC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  <a:endParaRPr lang="es-ES">
            <a:effectLst/>
          </a:endParaRPr>
        </a:p>
        <a:p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1800226</xdr:colOff>
      <xdr:row>2</xdr:row>
      <xdr:rowOff>53341</xdr:rowOff>
    </xdr:from>
    <xdr:to>
      <xdr:col>10</xdr:col>
      <xdr:colOff>19052</xdr:colOff>
      <xdr:row>4</xdr:row>
      <xdr:rowOff>131446</xdr:rowOff>
    </xdr:to>
    <xdr:sp macro="" textlink="">
      <xdr:nvSpPr>
        <xdr:cNvPr id="39" name="AutoShape 8">
          <a:extLst>
            <a:ext uri="{FF2B5EF4-FFF2-40B4-BE49-F238E27FC236}">
              <a16:creationId xmlns:a16="http://schemas.microsoft.com/office/drawing/2014/main" id="{F5E5B4E2-D485-48A3-AA77-72C0162A78EF}"/>
            </a:ext>
          </a:extLst>
        </xdr:cNvPr>
        <xdr:cNvSpPr>
          <a:spLocks noChangeArrowheads="1"/>
        </xdr:cNvSpPr>
      </xdr:nvSpPr>
      <xdr:spPr bwMode="auto">
        <a:xfrm>
          <a:off x="4267201" y="377191"/>
          <a:ext cx="3657601" cy="535305"/>
        </a:xfrm>
        <a:prstGeom prst="flowChartAlternateProcess">
          <a:avLst/>
        </a:prstGeom>
        <a:solidFill>
          <a:srgbClr val="D2FED9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211455</xdr:colOff>
      <xdr:row>10</xdr:row>
      <xdr:rowOff>40005</xdr:rowOff>
    </xdr:from>
    <xdr:to>
      <xdr:col>3</xdr:col>
      <xdr:colOff>1276350</xdr:colOff>
      <xdr:row>23</xdr:row>
      <xdr:rowOff>17145</xdr:rowOff>
    </xdr:to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9835B9A7-AB1E-4B96-A909-06D8CFCDD82E}"/>
            </a:ext>
          </a:extLst>
        </xdr:cNvPr>
        <xdr:cNvSpPr>
          <a:spLocks noChangeArrowheads="1"/>
        </xdr:cNvSpPr>
      </xdr:nvSpPr>
      <xdr:spPr bwMode="auto">
        <a:xfrm>
          <a:off x="363855" y="1830705"/>
          <a:ext cx="3379470" cy="2082165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Delivery address:</a:t>
          </a:r>
        </a:p>
      </xdr:txBody>
    </xdr:sp>
    <xdr:clientData/>
  </xdr:twoCellAnchor>
  <xdr:twoCellAnchor>
    <xdr:from>
      <xdr:col>2</xdr:col>
      <xdr:colOff>15239</xdr:colOff>
      <xdr:row>2</xdr:row>
      <xdr:rowOff>15240</xdr:rowOff>
    </xdr:from>
    <xdr:to>
      <xdr:col>3</xdr:col>
      <xdr:colOff>904874</xdr:colOff>
      <xdr:row>6</xdr:row>
      <xdr:rowOff>0</xdr:rowOff>
    </xdr:to>
    <xdr:pic>
      <xdr:nvPicPr>
        <xdr:cNvPr id="41" name="Picture 2" descr="logo_protubsa_completo">
          <a:extLst>
            <a:ext uri="{FF2B5EF4-FFF2-40B4-BE49-F238E27FC236}">
              <a16:creationId xmlns:a16="http://schemas.microsoft.com/office/drawing/2014/main" id="{659549E7-3D64-4B2F-B080-7D2172C5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89" y="339090"/>
          <a:ext cx="2918460" cy="77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1905001</xdr:colOff>
      <xdr:row>3</xdr:row>
      <xdr:rowOff>66675</xdr:rowOff>
    </xdr:from>
    <xdr:to>
      <xdr:col>9</xdr:col>
      <xdr:colOff>897255</xdr:colOff>
      <xdr:row>3</xdr:row>
      <xdr:rowOff>262890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57C255C8-4E3A-4C83-85DF-8A8278853700}"/>
            </a:ext>
          </a:extLst>
        </xdr:cNvPr>
        <xdr:cNvSpPr txBox="1">
          <a:spLocks noChangeArrowheads="1"/>
        </xdr:cNvSpPr>
      </xdr:nvSpPr>
      <xdr:spPr bwMode="auto">
        <a:xfrm>
          <a:off x="4371976" y="552450"/>
          <a:ext cx="3507104" cy="196215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/>
        <a:lstStyle/>
        <a:p>
          <a:pPr algn="l" rtl="0">
            <a:lnSpc>
              <a:spcPts val="10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PACKING LIST   Nº  A1804252   PAG. / 1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312420</xdr:colOff>
      <xdr:row>5</xdr:row>
      <xdr:rowOff>60960</xdr:rowOff>
    </xdr:from>
    <xdr:to>
      <xdr:col>9</xdr:col>
      <xdr:colOff>0</xdr:colOff>
      <xdr:row>8</xdr:row>
      <xdr:rowOff>15240</xdr:rowOff>
    </xdr:to>
    <xdr:sp macro="" textlink="">
      <xdr:nvSpPr>
        <xdr:cNvPr id="43" name="AutoShape 10">
          <a:extLst>
            <a:ext uri="{FF2B5EF4-FFF2-40B4-BE49-F238E27FC236}">
              <a16:creationId xmlns:a16="http://schemas.microsoft.com/office/drawing/2014/main" id="{AE045D91-3836-426B-812F-BB393268AF6F}"/>
            </a:ext>
          </a:extLst>
        </xdr:cNvPr>
        <xdr:cNvSpPr>
          <a:spLocks noChangeArrowheads="1"/>
        </xdr:cNvSpPr>
      </xdr:nvSpPr>
      <xdr:spPr bwMode="auto">
        <a:xfrm>
          <a:off x="5474970" y="1013460"/>
          <a:ext cx="1506855" cy="46863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474345</xdr:colOff>
      <xdr:row>6</xdr:row>
      <xdr:rowOff>70485</xdr:rowOff>
    </xdr:from>
    <xdr:to>
      <xdr:col>8</xdr:col>
      <xdr:colOff>188579</xdr:colOff>
      <xdr:row>7</xdr:row>
      <xdr:rowOff>101455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6A64C6EE-F6E8-478D-8805-28908CDBBD14}"/>
            </a:ext>
          </a:extLst>
        </xdr:cNvPr>
        <xdr:cNvSpPr txBox="1">
          <a:spLocks noChangeArrowheads="1"/>
        </xdr:cNvSpPr>
      </xdr:nvSpPr>
      <xdr:spPr bwMode="auto">
        <a:xfrm>
          <a:off x="5636895" y="1184910"/>
          <a:ext cx="1152509" cy="221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14.019</a:t>
          </a:r>
        </a:p>
      </xdr:txBody>
    </xdr:sp>
    <xdr:clientData/>
  </xdr:twoCellAnchor>
  <xdr:twoCellAnchor>
    <xdr:from>
      <xdr:col>9</xdr:col>
      <xdr:colOff>38100</xdr:colOff>
      <xdr:row>5</xdr:row>
      <xdr:rowOff>60960</xdr:rowOff>
    </xdr:from>
    <xdr:to>
      <xdr:col>10</xdr:col>
      <xdr:colOff>0</xdr:colOff>
      <xdr:row>8</xdr:row>
      <xdr:rowOff>7620</xdr:rowOff>
    </xdr:to>
    <xdr:sp macro="" textlink="">
      <xdr:nvSpPr>
        <xdr:cNvPr id="45" name="AutoShape 12">
          <a:extLst>
            <a:ext uri="{FF2B5EF4-FFF2-40B4-BE49-F238E27FC236}">
              <a16:creationId xmlns:a16="http://schemas.microsoft.com/office/drawing/2014/main" id="{DAF60A1F-9693-4B4F-B7BE-32F597BCD41F}"/>
            </a:ext>
          </a:extLst>
        </xdr:cNvPr>
        <xdr:cNvSpPr>
          <a:spLocks noChangeArrowheads="1"/>
        </xdr:cNvSpPr>
      </xdr:nvSpPr>
      <xdr:spPr bwMode="auto">
        <a:xfrm>
          <a:off x="7019925" y="1013460"/>
          <a:ext cx="885825" cy="46101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</xdr:colOff>
      <xdr:row>6</xdr:row>
      <xdr:rowOff>55245</xdr:rowOff>
    </xdr:from>
    <xdr:to>
      <xdr:col>9</xdr:col>
      <xdr:colOff>876300</xdr:colOff>
      <xdr:row>7</xdr:row>
      <xdr:rowOff>95215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D0163745-C4CC-4DB0-93F4-634DDD23AD57}"/>
            </a:ext>
          </a:extLst>
        </xdr:cNvPr>
        <xdr:cNvSpPr txBox="1">
          <a:spLocks noChangeArrowheads="1"/>
        </xdr:cNvSpPr>
      </xdr:nvSpPr>
      <xdr:spPr bwMode="auto">
        <a:xfrm>
          <a:off x="7046595" y="1169670"/>
          <a:ext cx="811530" cy="230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03.07.2018</a:t>
          </a:r>
        </a:p>
      </xdr:txBody>
    </xdr:sp>
    <xdr:clientData/>
  </xdr:twoCellAnchor>
  <xdr:twoCellAnchor>
    <xdr:from>
      <xdr:col>2</xdr:col>
      <xdr:colOff>15240</xdr:colOff>
      <xdr:row>6</xdr:row>
      <xdr:rowOff>0</xdr:rowOff>
    </xdr:from>
    <xdr:to>
      <xdr:col>6</xdr:col>
      <xdr:colOff>186963</xdr:colOff>
      <xdr:row>8</xdr:row>
      <xdr:rowOff>57150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24BFB938-D340-49EA-AD4D-DEAFB175EBC1}"/>
            </a:ext>
          </a:extLst>
        </xdr:cNvPr>
        <xdr:cNvSpPr txBox="1">
          <a:spLocks noChangeArrowheads="1"/>
        </xdr:cNvSpPr>
      </xdr:nvSpPr>
      <xdr:spPr bwMode="auto">
        <a:xfrm>
          <a:off x="453390" y="1114425"/>
          <a:ext cx="489612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Phone  + 34 977 677 913  Fax +34 977 677 932</a:t>
          </a: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www.protubsa.com  /  protubsa@protubsa.com</a:t>
          </a:r>
          <a:r>
            <a:rPr lang="es-ES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  </a:t>
          </a:r>
          <a:r>
            <a:rPr lang="es-ES" sz="900" b="0" i="0" u="none" strike="noStrike" baseline="0">
              <a:solidFill>
                <a:srgbClr val="000080"/>
              </a:solidFill>
              <a:latin typeface="Arial"/>
              <a:cs typeface="Arial"/>
            </a:rPr>
            <a:t>                    CIF.: B01267277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190500</xdr:colOff>
      <xdr:row>8</xdr:row>
      <xdr:rowOff>99060</xdr:rowOff>
    </xdr:from>
    <xdr:to>
      <xdr:col>10</xdr:col>
      <xdr:colOff>7620</xdr:colOff>
      <xdr:row>8</xdr:row>
      <xdr:rowOff>106680</xdr:rowOff>
    </xdr:to>
    <xdr:sp macro="" textlink="">
      <xdr:nvSpPr>
        <xdr:cNvPr id="48" name="Line 20">
          <a:extLst>
            <a:ext uri="{FF2B5EF4-FFF2-40B4-BE49-F238E27FC236}">
              <a16:creationId xmlns:a16="http://schemas.microsoft.com/office/drawing/2014/main" id="{E77992C9-060B-4A5D-B8B6-20BB7B26A320}"/>
            </a:ext>
          </a:extLst>
        </xdr:cNvPr>
        <xdr:cNvSpPr>
          <a:spLocks noChangeShapeType="1"/>
        </xdr:cNvSpPr>
      </xdr:nvSpPr>
      <xdr:spPr bwMode="auto">
        <a:xfrm>
          <a:off x="342900" y="1565910"/>
          <a:ext cx="757047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</xdr:row>
      <xdr:rowOff>0</xdr:rowOff>
    </xdr:from>
    <xdr:to>
      <xdr:col>6</xdr:col>
      <xdr:colOff>198120</xdr:colOff>
      <xdr:row>28</xdr:row>
      <xdr:rowOff>137160</xdr:rowOff>
    </xdr:to>
    <xdr:sp macro="" textlink="">
      <xdr:nvSpPr>
        <xdr:cNvPr id="49" name="AutoShape 21">
          <a:extLst>
            <a:ext uri="{FF2B5EF4-FFF2-40B4-BE49-F238E27FC236}">
              <a16:creationId xmlns:a16="http://schemas.microsoft.com/office/drawing/2014/main" id="{85200931-E8F3-4FC2-ACAC-8A9FE6803615}"/>
            </a:ext>
          </a:extLst>
        </xdr:cNvPr>
        <xdr:cNvSpPr>
          <a:spLocks noChangeArrowheads="1"/>
        </xdr:cNvSpPr>
      </xdr:nvSpPr>
      <xdr:spPr bwMode="auto">
        <a:xfrm>
          <a:off x="445770" y="4057650"/>
          <a:ext cx="4914900" cy="78486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2</xdr:col>
      <xdr:colOff>121920</xdr:colOff>
      <xdr:row>25</xdr:row>
      <xdr:rowOff>60960</xdr:rowOff>
    </xdr:from>
    <xdr:to>
      <xdr:col>6</xdr:col>
      <xdr:colOff>85741</xdr:colOff>
      <xdr:row>28</xdr:row>
      <xdr:rowOff>62893</xdr:rowOff>
    </xdr:to>
    <xdr:sp macro="" textlink="">
      <xdr:nvSpPr>
        <xdr:cNvPr id="50" name="Text Box 22">
          <a:extLst>
            <a:ext uri="{FF2B5EF4-FFF2-40B4-BE49-F238E27FC236}">
              <a16:creationId xmlns:a16="http://schemas.microsoft.com/office/drawing/2014/main" id="{4D2085F0-1009-4DCB-A5F8-E0C35DA23F3A}"/>
            </a:ext>
          </a:extLst>
        </xdr:cNvPr>
        <xdr:cNvSpPr txBox="1">
          <a:spLocks noChangeArrowheads="1"/>
        </xdr:cNvSpPr>
      </xdr:nvSpPr>
      <xdr:spPr bwMode="auto">
        <a:xfrm>
          <a:off x="560070" y="4280535"/>
          <a:ext cx="4688221" cy="487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Sant Jaume dels Domenys (TARRAGONA) - SPAIN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1057275</xdr:colOff>
      <xdr:row>2</xdr:row>
      <xdr:rowOff>133351</xdr:rowOff>
    </xdr:from>
    <xdr:to>
      <xdr:col>3</xdr:col>
      <xdr:colOff>1607821</xdr:colOff>
      <xdr:row>5</xdr:row>
      <xdr:rowOff>57151</xdr:rowOff>
    </xdr:to>
    <xdr:pic>
      <xdr:nvPicPr>
        <xdr:cNvPr id="51" name="Picture 23" descr="GRUPOBIANCO">
          <a:extLst>
            <a:ext uri="{FF2B5EF4-FFF2-40B4-BE49-F238E27FC236}">
              <a16:creationId xmlns:a16="http://schemas.microsoft.com/office/drawing/2014/main" id="{BAB86B22-2A5F-4773-9837-D7BAF9A6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57201"/>
          <a:ext cx="55054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57</xdr:row>
      <xdr:rowOff>22860</xdr:rowOff>
    </xdr:from>
    <xdr:to>
      <xdr:col>6</xdr:col>
      <xdr:colOff>441960</xdr:colOff>
      <xdr:row>60</xdr:row>
      <xdr:rowOff>91440</xdr:rowOff>
    </xdr:to>
    <xdr:sp macro="" textlink="">
      <xdr:nvSpPr>
        <xdr:cNvPr id="52" name="AutoShape 24">
          <a:extLst>
            <a:ext uri="{FF2B5EF4-FFF2-40B4-BE49-F238E27FC236}">
              <a16:creationId xmlns:a16="http://schemas.microsoft.com/office/drawing/2014/main" id="{2FA2CCB4-C9A4-4915-803F-13847DD3400B}"/>
            </a:ext>
          </a:extLst>
        </xdr:cNvPr>
        <xdr:cNvSpPr>
          <a:spLocks noChangeArrowheads="1"/>
        </xdr:cNvSpPr>
      </xdr:nvSpPr>
      <xdr:spPr bwMode="auto">
        <a:xfrm>
          <a:off x="373380" y="10166985"/>
          <a:ext cx="5231130" cy="554355"/>
        </a:xfrm>
        <a:prstGeom prst="flowChartAlternateProcess">
          <a:avLst/>
        </a:prstGeom>
        <a:solidFill>
          <a:srgbClr val="D2FED9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58</xdr:row>
      <xdr:rowOff>80010</xdr:rowOff>
    </xdr:from>
    <xdr:to>
      <xdr:col>5</xdr:col>
      <xdr:colOff>457148</xdr:colOff>
      <xdr:row>59</xdr:row>
      <xdr:rowOff>122051</xdr:rowOff>
    </xdr:to>
    <xdr:sp macro="" textlink="">
      <xdr:nvSpPr>
        <xdr:cNvPr id="53" name="Text Box 25">
          <a:extLst>
            <a:ext uri="{FF2B5EF4-FFF2-40B4-BE49-F238E27FC236}">
              <a16:creationId xmlns:a16="http://schemas.microsoft.com/office/drawing/2014/main" id="{32529EC8-AA4D-4B48-91AE-74933CF0C0F3}"/>
            </a:ext>
          </a:extLst>
        </xdr:cNvPr>
        <xdr:cNvSpPr txBox="1">
          <a:spLocks noChangeArrowheads="1"/>
        </xdr:cNvSpPr>
      </xdr:nvSpPr>
      <xdr:spPr bwMode="auto">
        <a:xfrm>
          <a:off x="523875" y="10386060"/>
          <a:ext cx="4514798" cy="203966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EXW our store in Tarragona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259080</xdr:colOff>
      <xdr:row>24</xdr:row>
      <xdr:rowOff>7620</xdr:rowOff>
    </xdr:from>
    <xdr:to>
      <xdr:col>8</xdr:col>
      <xdr:colOff>137160</xdr:colOff>
      <xdr:row>28</xdr:row>
      <xdr:rowOff>144780</xdr:rowOff>
    </xdr:to>
    <xdr:sp macro="" textlink="">
      <xdr:nvSpPr>
        <xdr:cNvPr id="54" name="AutoShape 26">
          <a:extLst>
            <a:ext uri="{FF2B5EF4-FFF2-40B4-BE49-F238E27FC236}">
              <a16:creationId xmlns:a16="http://schemas.microsoft.com/office/drawing/2014/main" id="{2093905A-4ADA-44DC-A4CA-468401F58972}"/>
            </a:ext>
          </a:extLst>
        </xdr:cNvPr>
        <xdr:cNvSpPr>
          <a:spLocks noChangeArrowheads="1"/>
        </xdr:cNvSpPr>
      </xdr:nvSpPr>
      <xdr:spPr bwMode="auto">
        <a:xfrm>
          <a:off x="5421630" y="4065270"/>
          <a:ext cx="1316355" cy="78486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8</xdr:col>
      <xdr:colOff>190500</xdr:colOff>
      <xdr:row>24</xdr:row>
      <xdr:rowOff>9525</xdr:rowOff>
    </xdr:from>
    <xdr:to>
      <xdr:col>10</xdr:col>
      <xdr:colOff>0</xdr:colOff>
      <xdr:row>28</xdr:row>
      <xdr:rowOff>142875</xdr:rowOff>
    </xdr:to>
    <xdr:sp macro="" textlink="">
      <xdr:nvSpPr>
        <xdr:cNvPr id="56" name="AutoShape 28">
          <a:extLst>
            <a:ext uri="{FF2B5EF4-FFF2-40B4-BE49-F238E27FC236}">
              <a16:creationId xmlns:a16="http://schemas.microsoft.com/office/drawing/2014/main" id="{3CDC6318-2AE2-4EF1-A93A-144A18C89FD7}"/>
            </a:ext>
          </a:extLst>
        </xdr:cNvPr>
        <xdr:cNvSpPr>
          <a:spLocks noChangeArrowheads="1"/>
        </xdr:cNvSpPr>
      </xdr:nvSpPr>
      <xdr:spPr bwMode="auto">
        <a:xfrm>
          <a:off x="6791325" y="4067175"/>
          <a:ext cx="1114425" cy="78105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6</xdr:col>
      <xdr:colOff>325755</xdr:colOff>
      <xdr:row>24</xdr:row>
      <xdr:rowOff>40005</xdr:rowOff>
    </xdr:from>
    <xdr:to>
      <xdr:col>8</xdr:col>
      <xdr:colOff>34931</xdr:colOff>
      <xdr:row>25</xdr:row>
      <xdr:rowOff>103038</xdr:rowOff>
    </xdr:to>
    <xdr:sp macro="" textlink="">
      <xdr:nvSpPr>
        <xdr:cNvPr id="57" name="Text Box 29">
          <a:extLst>
            <a:ext uri="{FF2B5EF4-FFF2-40B4-BE49-F238E27FC236}">
              <a16:creationId xmlns:a16="http://schemas.microsoft.com/office/drawing/2014/main" id="{FA03E224-1E79-4C11-A90C-7FB07E243FCA}"/>
            </a:ext>
          </a:extLst>
        </xdr:cNvPr>
        <xdr:cNvSpPr txBox="1">
          <a:spLocks noChangeArrowheads="1"/>
        </xdr:cNvSpPr>
      </xdr:nvSpPr>
      <xdr:spPr bwMode="auto">
        <a:xfrm>
          <a:off x="5488305" y="4097655"/>
          <a:ext cx="1147451" cy="22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weight Kg.</a:t>
          </a:r>
        </a:p>
      </xdr:txBody>
    </xdr:sp>
    <xdr:clientData/>
  </xdr:twoCellAnchor>
  <xdr:twoCellAnchor>
    <xdr:from>
      <xdr:col>1</xdr:col>
      <xdr:colOff>213360</xdr:colOff>
      <xdr:row>53</xdr:row>
      <xdr:rowOff>68580</xdr:rowOff>
    </xdr:from>
    <xdr:to>
      <xdr:col>6</xdr:col>
      <xdr:colOff>457200</xdr:colOff>
      <xdr:row>56</xdr:row>
      <xdr:rowOff>106680</xdr:rowOff>
    </xdr:to>
    <xdr:sp macro="" textlink="">
      <xdr:nvSpPr>
        <xdr:cNvPr id="58" name="AutoShape 30">
          <a:extLst>
            <a:ext uri="{FF2B5EF4-FFF2-40B4-BE49-F238E27FC236}">
              <a16:creationId xmlns:a16="http://schemas.microsoft.com/office/drawing/2014/main" id="{4A07C619-DE1B-49FA-8DEC-2775AC71FB09}"/>
            </a:ext>
          </a:extLst>
        </xdr:cNvPr>
        <xdr:cNvSpPr>
          <a:spLocks noChangeArrowheads="1"/>
        </xdr:cNvSpPr>
      </xdr:nvSpPr>
      <xdr:spPr bwMode="auto">
        <a:xfrm>
          <a:off x="365760" y="9526905"/>
          <a:ext cx="5253990" cy="561975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213360</xdr:colOff>
      <xdr:row>61</xdr:row>
      <xdr:rowOff>15240</xdr:rowOff>
    </xdr:from>
    <xdr:to>
      <xdr:col>10</xdr:col>
      <xdr:colOff>0</xdr:colOff>
      <xdr:row>67</xdr:row>
      <xdr:rowOff>53340</xdr:rowOff>
    </xdr:to>
    <xdr:sp macro="" textlink="">
      <xdr:nvSpPr>
        <xdr:cNvPr id="59" name="AutoShape 32">
          <a:extLst>
            <a:ext uri="{FF2B5EF4-FFF2-40B4-BE49-F238E27FC236}">
              <a16:creationId xmlns:a16="http://schemas.microsoft.com/office/drawing/2014/main" id="{A717CFDD-D3B0-4C29-83AE-4C97CCA736B8}"/>
            </a:ext>
          </a:extLst>
        </xdr:cNvPr>
        <xdr:cNvSpPr>
          <a:spLocks noChangeArrowheads="1"/>
        </xdr:cNvSpPr>
      </xdr:nvSpPr>
      <xdr:spPr bwMode="auto">
        <a:xfrm>
          <a:off x="365760" y="10807065"/>
          <a:ext cx="7539990" cy="1019175"/>
        </a:xfrm>
        <a:prstGeom prst="flowChartAlternateProcess">
          <a:avLst/>
        </a:prstGeom>
        <a:solidFill>
          <a:srgbClr val="D2FED9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</xdr:colOff>
      <xdr:row>62</xdr:row>
      <xdr:rowOff>49530</xdr:rowOff>
    </xdr:from>
    <xdr:to>
      <xdr:col>9</xdr:col>
      <xdr:colOff>590771</xdr:colOff>
      <xdr:row>67</xdr:row>
      <xdr:rowOff>38142</xdr:rowOff>
    </xdr:to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id="{68F5566F-7C03-4986-B3E6-840BCB7E5C0C}"/>
            </a:ext>
          </a:extLst>
        </xdr:cNvPr>
        <xdr:cNvSpPr txBox="1">
          <a:spLocks noChangeArrowheads="1"/>
        </xdr:cNvSpPr>
      </xdr:nvSpPr>
      <xdr:spPr bwMode="auto">
        <a:xfrm>
          <a:off x="455295" y="11003280"/>
          <a:ext cx="7117301" cy="807762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Payment anticipated.</a:t>
          </a:r>
        </a:p>
        <a:p>
          <a:pPr rtl="0">
            <a:lnSpc>
              <a:spcPts val="1200"/>
            </a:lnSpc>
          </a:pPr>
          <a:endParaRPr lang="es-ES" sz="1100" b="1" i="0" baseline="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1666876</xdr:colOff>
      <xdr:row>10</xdr:row>
      <xdr:rowOff>57150</xdr:rowOff>
    </xdr:from>
    <xdr:to>
      <xdr:col>9</xdr:col>
      <xdr:colOff>897256</xdr:colOff>
      <xdr:row>23</xdr:row>
      <xdr:rowOff>20955</xdr:rowOff>
    </xdr:to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4A45145F-8BCF-4134-86A7-B0659B6C7A7C}"/>
            </a:ext>
          </a:extLst>
        </xdr:cNvPr>
        <xdr:cNvSpPr>
          <a:spLocks noChangeArrowheads="1"/>
        </xdr:cNvSpPr>
      </xdr:nvSpPr>
      <xdr:spPr bwMode="auto">
        <a:xfrm>
          <a:off x="4133851" y="1847850"/>
          <a:ext cx="3745230" cy="2068830"/>
        </a:xfrm>
        <a:prstGeom prst="flowChartAlternateProcess">
          <a:avLst/>
        </a:prstGeom>
        <a:solidFill>
          <a:srgbClr val="D2FED9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Invoice adress:</a:t>
          </a:r>
        </a:p>
      </xdr:txBody>
    </xdr:sp>
    <xdr:clientData/>
  </xdr:twoCellAnchor>
  <xdr:twoCellAnchor>
    <xdr:from>
      <xdr:col>3</xdr:col>
      <xdr:colOff>1880234</xdr:colOff>
      <xdr:row>11</xdr:row>
      <xdr:rowOff>131445</xdr:rowOff>
    </xdr:from>
    <xdr:to>
      <xdr:col>9</xdr:col>
      <xdr:colOff>695325</xdr:colOff>
      <xdr:row>22</xdr:row>
      <xdr:rowOff>131445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9E44E3D5-7E04-4107-9095-670CC2CF7F23}"/>
            </a:ext>
          </a:extLst>
        </xdr:cNvPr>
        <xdr:cNvSpPr txBox="1">
          <a:spLocks noChangeArrowheads="1"/>
        </xdr:cNvSpPr>
      </xdr:nvSpPr>
      <xdr:spPr bwMode="auto">
        <a:xfrm>
          <a:off x="4347209" y="2084070"/>
          <a:ext cx="3329941" cy="1781175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/>
          <a:r>
            <a:rPr lang="es-ES" sz="14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 sz="1400" b="1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 sz="1200" b="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</a:p>
        <a:p>
          <a:pPr rtl="0"/>
          <a:endParaRPr lang="es-ES" sz="5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 sz="1200" b="0">
            <a:effectLst/>
          </a:endParaRPr>
        </a:p>
      </xdr:txBody>
    </xdr:sp>
    <xdr:clientData/>
  </xdr:twoCellAnchor>
  <xdr:twoCellAnchor>
    <xdr:from>
      <xdr:col>8</xdr:col>
      <xdr:colOff>392430</xdr:colOff>
      <xdr:row>24</xdr:row>
      <xdr:rowOff>38100</xdr:rowOff>
    </xdr:from>
    <xdr:to>
      <xdr:col>9</xdr:col>
      <xdr:colOff>691919</xdr:colOff>
      <xdr:row>25</xdr:row>
      <xdr:rowOff>114316</xdr:rowOff>
    </xdr:to>
    <xdr:sp macro="" textlink="">
      <xdr:nvSpPr>
        <xdr:cNvPr id="63" name="Text Box 29">
          <a:extLst>
            <a:ext uri="{FF2B5EF4-FFF2-40B4-BE49-F238E27FC236}">
              <a16:creationId xmlns:a16="http://schemas.microsoft.com/office/drawing/2014/main" id="{80EE77BB-228F-4C99-935A-06DEE4F77882}"/>
            </a:ext>
          </a:extLst>
        </xdr:cNvPr>
        <xdr:cNvSpPr txBox="1">
          <a:spLocks noChangeArrowheads="1"/>
        </xdr:cNvSpPr>
      </xdr:nvSpPr>
      <xdr:spPr bwMode="auto">
        <a:xfrm>
          <a:off x="6983730" y="4095750"/>
          <a:ext cx="690014" cy="2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packages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66675</xdr:colOff>
      <xdr:row>53</xdr:row>
      <xdr:rowOff>99060</xdr:rowOff>
    </xdr:from>
    <xdr:to>
      <xdr:col>6</xdr:col>
      <xdr:colOff>428794</xdr:colOff>
      <xdr:row>56</xdr:row>
      <xdr:rowOff>72420</xdr:rowOff>
    </xdr:to>
    <xdr:sp macro="" textlink="">
      <xdr:nvSpPr>
        <xdr:cNvPr id="65" name="Text Box 31">
          <a:extLst>
            <a:ext uri="{FF2B5EF4-FFF2-40B4-BE49-F238E27FC236}">
              <a16:creationId xmlns:a16="http://schemas.microsoft.com/office/drawing/2014/main" id="{DFAA497F-C38E-4F09-B768-6FC3E7B016C2}"/>
            </a:ext>
          </a:extLst>
        </xdr:cNvPr>
        <xdr:cNvSpPr txBox="1">
          <a:spLocks noChangeArrowheads="1"/>
        </xdr:cNvSpPr>
      </xdr:nvSpPr>
      <xdr:spPr bwMode="auto">
        <a:xfrm>
          <a:off x="504825" y="9557385"/>
          <a:ext cx="5086519" cy="49723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/>
        <a:lstStyle/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José M. Quílez       jmquilez@protubsa.com   phone: +34 977 677 913</a:t>
          </a: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51435</xdr:colOff>
      <xdr:row>53</xdr:row>
      <xdr:rowOff>100965</xdr:rowOff>
    </xdr:from>
    <xdr:to>
      <xdr:col>2</xdr:col>
      <xdr:colOff>635850</xdr:colOff>
      <xdr:row>54</xdr:row>
      <xdr:rowOff>171253</xdr:rowOff>
    </xdr:to>
    <xdr:sp macro="" textlink="">
      <xdr:nvSpPr>
        <xdr:cNvPr id="66" name="Text Box 29">
          <a:extLst>
            <a:ext uri="{FF2B5EF4-FFF2-40B4-BE49-F238E27FC236}">
              <a16:creationId xmlns:a16="http://schemas.microsoft.com/office/drawing/2014/main" id="{B56F8C0D-E0B2-4B35-ADFD-E8A628F7E40B}"/>
            </a:ext>
          </a:extLst>
        </xdr:cNvPr>
        <xdr:cNvSpPr txBox="1">
          <a:spLocks noChangeArrowheads="1"/>
        </xdr:cNvSpPr>
      </xdr:nvSpPr>
      <xdr:spPr bwMode="auto">
        <a:xfrm>
          <a:off x="489585" y="9559290"/>
          <a:ext cx="584415" cy="25126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 in change: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57150</xdr:colOff>
      <xdr:row>57</xdr:row>
      <xdr:rowOff>40005</xdr:rowOff>
    </xdr:from>
    <xdr:to>
      <xdr:col>2</xdr:col>
      <xdr:colOff>665671</xdr:colOff>
      <xdr:row>58</xdr:row>
      <xdr:rowOff>110483</xdr:rowOff>
    </xdr:to>
    <xdr:sp macro="" textlink="">
      <xdr:nvSpPr>
        <xdr:cNvPr id="67" name="Text Box 29">
          <a:extLst>
            <a:ext uri="{FF2B5EF4-FFF2-40B4-BE49-F238E27FC236}">
              <a16:creationId xmlns:a16="http://schemas.microsoft.com/office/drawing/2014/main" id="{822D984D-93FC-42C2-AB64-F47D7D1A3C59}"/>
            </a:ext>
          </a:extLst>
        </xdr:cNvPr>
        <xdr:cNvSpPr txBox="1">
          <a:spLocks noChangeArrowheads="1"/>
        </xdr:cNvSpPr>
      </xdr:nvSpPr>
      <xdr:spPr bwMode="auto">
        <a:xfrm>
          <a:off x="495300" y="10184130"/>
          <a:ext cx="608521" cy="232403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Prices: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38100</xdr:colOff>
      <xdr:row>61</xdr:row>
      <xdr:rowOff>59055</xdr:rowOff>
    </xdr:from>
    <xdr:to>
      <xdr:col>2</xdr:col>
      <xdr:colOff>734279</xdr:colOff>
      <xdr:row>62</xdr:row>
      <xdr:rowOff>59456</xdr:rowOff>
    </xdr:to>
    <xdr:sp macro="" textlink="">
      <xdr:nvSpPr>
        <xdr:cNvPr id="69" name="Text Box 29">
          <a:extLst>
            <a:ext uri="{FF2B5EF4-FFF2-40B4-BE49-F238E27FC236}">
              <a16:creationId xmlns:a16="http://schemas.microsoft.com/office/drawing/2014/main" id="{18CC69A0-272F-4B46-8825-DAD8D85F49E0}"/>
            </a:ext>
          </a:extLst>
        </xdr:cNvPr>
        <xdr:cNvSpPr txBox="1">
          <a:spLocks noChangeArrowheads="1"/>
        </xdr:cNvSpPr>
      </xdr:nvSpPr>
      <xdr:spPr bwMode="auto">
        <a:xfrm>
          <a:off x="476250" y="10850880"/>
          <a:ext cx="696179" cy="162326"/>
        </a:xfrm>
        <a:prstGeom prst="rect">
          <a:avLst/>
        </a:prstGeom>
        <a:solidFill>
          <a:srgbClr val="D2FE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497205</xdr:colOff>
      <xdr:row>5</xdr:row>
      <xdr:rowOff>80010</xdr:rowOff>
    </xdr:from>
    <xdr:to>
      <xdr:col>8</xdr:col>
      <xdr:colOff>188646</xdr:colOff>
      <xdr:row>6</xdr:row>
      <xdr:rowOff>81994</xdr:rowOff>
    </xdr:to>
    <xdr:sp macro="" textlink="">
      <xdr:nvSpPr>
        <xdr:cNvPr id="70" name="Text Box 11">
          <a:extLst>
            <a:ext uri="{FF2B5EF4-FFF2-40B4-BE49-F238E27FC236}">
              <a16:creationId xmlns:a16="http://schemas.microsoft.com/office/drawing/2014/main" id="{51F7F7B0-8DA9-449A-8EC1-EE68F0153A1D}"/>
            </a:ext>
          </a:extLst>
        </xdr:cNvPr>
        <xdr:cNvSpPr txBox="1">
          <a:spLocks noChangeArrowheads="1"/>
        </xdr:cNvSpPr>
      </xdr:nvSpPr>
      <xdr:spPr bwMode="auto">
        <a:xfrm>
          <a:off x="5659755" y="1032510"/>
          <a:ext cx="1129716" cy="16390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Customer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160020</xdr:colOff>
      <xdr:row>5</xdr:row>
      <xdr:rowOff>78105</xdr:rowOff>
    </xdr:from>
    <xdr:to>
      <xdr:col>9</xdr:col>
      <xdr:colOff>717204</xdr:colOff>
      <xdr:row>6</xdr:row>
      <xdr:rowOff>72808</xdr:rowOff>
    </xdr:to>
    <xdr:sp macro="" textlink="">
      <xdr:nvSpPr>
        <xdr:cNvPr id="71" name="Text Box 11">
          <a:extLst>
            <a:ext uri="{FF2B5EF4-FFF2-40B4-BE49-F238E27FC236}">
              <a16:creationId xmlns:a16="http://schemas.microsoft.com/office/drawing/2014/main" id="{9DF3CAB1-8E5F-485C-84EF-EE118DE4005B}"/>
            </a:ext>
          </a:extLst>
        </xdr:cNvPr>
        <xdr:cNvSpPr txBox="1">
          <a:spLocks noChangeArrowheads="1"/>
        </xdr:cNvSpPr>
      </xdr:nvSpPr>
      <xdr:spPr bwMode="auto">
        <a:xfrm>
          <a:off x="7141845" y="1030605"/>
          <a:ext cx="557184" cy="1566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Document date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95251</xdr:colOff>
      <xdr:row>11</xdr:row>
      <xdr:rowOff>133350</xdr:rowOff>
    </xdr:from>
    <xdr:to>
      <xdr:col>3</xdr:col>
      <xdr:colOff>1171576</xdr:colOff>
      <xdr:row>22</xdr:row>
      <xdr:rowOff>133373</xdr:rowOff>
    </xdr:to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7BADF24E-C401-4414-A5B2-971B18DF9F47}"/>
            </a:ext>
          </a:extLst>
        </xdr:cNvPr>
        <xdr:cNvSpPr txBox="1">
          <a:spLocks noChangeArrowheads="1"/>
        </xdr:cNvSpPr>
      </xdr:nvSpPr>
      <xdr:spPr bwMode="auto">
        <a:xfrm>
          <a:off x="533401" y="2085975"/>
          <a:ext cx="3105150" cy="1781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C6FEC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>
            <a:effectLst/>
          </a:endParaRPr>
        </a:p>
        <a:p>
          <a:pPr algn="l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14</xdr:col>
      <xdr:colOff>561975</xdr:colOff>
      <xdr:row>42</xdr:row>
      <xdr:rowOff>98875</xdr:rowOff>
    </xdr:from>
    <xdr:ext cx="2774762" cy="405432"/>
    <xdr:sp macro="" textlink="">
      <xdr:nvSpPr>
        <xdr:cNvPr id="76" name="Rectángulo 75">
          <a:extLst>
            <a:ext uri="{FF2B5EF4-FFF2-40B4-BE49-F238E27FC236}">
              <a16:creationId xmlns:a16="http://schemas.microsoft.com/office/drawing/2014/main" id="{157A3DDE-14FC-4AC7-A312-D84683945809}"/>
            </a:ext>
          </a:extLst>
        </xdr:cNvPr>
        <xdr:cNvSpPr/>
      </xdr:nvSpPr>
      <xdr:spPr>
        <a:xfrm>
          <a:off x="10039350" y="7623625"/>
          <a:ext cx="2774762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All tubes origin CHINA</a:t>
          </a:r>
        </a:p>
      </xdr:txBody>
    </xdr:sp>
    <xdr:clientData/>
  </xdr:oneCellAnchor>
  <xdr:twoCellAnchor>
    <xdr:from>
      <xdr:col>3</xdr:col>
      <xdr:colOff>1800226</xdr:colOff>
      <xdr:row>2</xdr:row>
      <xdr:rowOff>53341</xdr:rowOff>
    </xdr:from>
    <xdr:to>
      <xdr:col>10</xdr:col>
      <xdr:colOff>19052</xdr:colOff>
      <xdr:row>4</xdr:row>
      <xdr:rowOff>131446</xdr:rowOff>
    </xdr:to>
    <xdr:sp macro="" textlink="">
      <xdr:nvSpPr>
        <xdr:cNvPr id="77" name="AutoShape 8">
          <a:extLst>
            <a:ext uri="{FF2B5EF4-FFF2-40B4-BE49-F238E27FC236}">
              <a16:creationId xmlns:a16="http://schemas.microsoft.com/office/drawing/2014/main" id="{8741A98C-CBE4-4830-AAAC-43516DAE15E5}"/>
            </a:ext>
          </a:extLst>
        </xdr:cNvPr>
        <xdr:cNvSpPr>
          <a:spLocks noChangeArrowheads="1"/>
        </xdr:cNvSpPr>
      </xdr:nvSpPr>
      <xdr:spPr bwMode="auto">
        <a:xfrm>
          <a:off x="4267201" y="377191"/>
          <a:ext cx="3657601" cy="535305"/>
        </a:xfrm>
        <a:prstGeom prst="flowChartAlternateProcess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211455</xdr:colOff>
      <xdr:row>10</xdr:row>
      <xdr:rowOff>40005</xdr:rowOff>
    </xdr:from>
    <xdr:to>
      <xdr:col>3</xdr:col>
      <xdr:colOff>1276350</xdr:colOff>
      <xdr:row>23</xdr:row>
      <xdr:rowOff>17145</xdr:rowOff>
    </xdr:to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39F09876-0603-4507-8FFD-AC214C800860}"/>
            </a:ext>
          </a:extLst>
        </xdr:cNvPr>
        <xdr:cNvSpPr>
          <a:spLocks noChangeArrowheads="1"/>
        </xdr:cNvSpPr>
      </xdr:nvSpPr>
      <xdr:spPr bwMode="auto">
        <a:xfrm>
          <a:off x="363855" y="1830705"/>
          <a:ext cx="3379470" cy="2082165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Delivery address:</a:t>
          </a:r>
        </a:p>
      </xdr:txBody>
    </xdr:sp>
    <xdr:clientData/>
  </xdr:twoCellAnchor>
  <xdr:twoCellAnchor>
    <xdr:from>
      <xdr:col>2</xdr:col>
      <xdr:colOff>15239</xdr:colOff>
      <xdr:row>2</xdr:row>
      <xdr:rowOff>15240</xdr:rowOff>
    </xdr:from>
    <xdr:to>
      <xdr:col>3</xdr:col>
      <xdr:colOff>904874</xdr:colOff>
      <xdr:row>6</xdr:row>
      <xdr:rowOff>0</xdr:rowOff>
    </xdr:to>
    <xdr:pic>
      <xdr:nvPicPr>
        <xdr:cNvPr id="79" name="Picture 2" descr="logo_protubsa_completo">
          <a:extLst>
            <a:ext uri="{FF2B5EF4-FFF2-40B4-BE49-F238E27FC236}">
              <a16:creationId xmlns:a16="http://schemas.microsoft.com/office/drawing/2014/main" id="{1F57A25E-516A-42B9-80BB-726FBE13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89" y="339090"/>
          <a:ext cx="2918460" cy="77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1905001</xdr:colOff>
      <xdr:row>3</xdr:row>
      <xdr:rowOff>66675</xdr:rowOff>
    </xdr:from>
    <xdr:to>
      <xdr:col>9</xdr:col>
      <xdr:colOff>897255</xdr:colOff>
      <xdr:row>3</xdr:row>
      <xdr:rowOff>262890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D3B3BBA2-62E7-466B-B973-278C6E4A789B}"/>
            </a:ext>
          </a:extLst>
        </xdr:cNvPr>
        <xdr:cNvSpPr txBox="1">
          <a:spLocks noChangeArrowheads="1"/>
        </xdr:cNvSpPr>
      </xdr:nvSpPr>
      <xdr:spPr bwMode="auto">
        <a:xfrm>
          <a:off x="4371976" y="552450"/>
          <a:ext cx="3507104" cy="19621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36576" tIns="27432" rIns="0" bIns="0" anchor="t"/>
        <a:lstStyle/>
        <a:p>
          <a:pPr algn="l" rtl="0">
            <a:lnSpc>
              <a:spcPts val="10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INVOICE Nº  12.325/2018.01.qui   PAG. / 1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312420</xdr:colOff>
      <xdr:row>5</xdr:row>
      <xdr:rowOff>60960</xdr:rowOff>
    </xdr:from>
    <xdr:to>
      <xdr:col>9</xdr:col>
      <xdr:colOff>0</xdr:colOff>
      <xdr:row>8</xdr:row>
      <xdr:rowOff>15240</xdr:rowOff>
    </xdr:to>
    <xdr:sp macro="" textlink="">
      <xdr:nvSpPr>
        <xdr:cNvPr id="81" name="AutoShape 10">
          <a:extLst>
            <a:ext uri="{FF2B5EF4-FFF2-40B4-BE49-F238E27FC236}">
              <a16:creationId xmlns:a16="http://schemas.microsoft.com/office/drawing/2014/main" id="{F8CB4FC3-011D-4A17-A64C-B7508DE32AD1}"/>
            </a:ext>
          </a:extLst>
        </xdr:cNvPr>
        <xdr:cNvSpPr>
          <a:spLocks noChangeArrowheads="1"/>
        </xdr:cNvSpPr>
      </xdr:nvSpPr>
      <xdr:spPr bwMode="auto">
        <a:xfrm>
          <a:off x="5474970" y="1013460"/>
          <a:ext cx="1506855" cy="46863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474345</xdr:colOff>
      <xdr:row>6</xdr:row>
      <xdr:rowOff>70485</xdr:rowOff>
    </xdr:from>
    <xdr:to>
      <xdr:col>8</xdr:col>
      <xdr:colOff>188579</xdr:colOff>
      <xdr:row>7</xdr:row>
      <xdr:rowOff>101455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2A1E7873-FA6D-4958-9116-DA2DC98BB1EC}"/>
            </a:ext>
          </a:extLst>
        </xdr:cNvPr>
        <xdr:cNvSpPr txBox="1">
          <a:spLocks noChangeArrowheads="1"/>
        </xdr:cNvSpPr>
      </xdr:nvSpPr>
      <xdr:spPr bwMode="auto">
        <a:xfrm>
          <a:off x="5636895" y="1184910"/>
          <a:ext cx="1152509" cy="221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14.019</a:t>
          </a:r>
        </a:p>
      </xdr:txBody>
    </xdr:sp>
    <xdr:clientData/>
  </xdr:twoCellAnchor>
  <xdr:twoCellAnchor>
    <xdr:from>
      <xdr:col>9</xdr:col>
      <xdr:colOff>38100</xdr:colOff>
      <xdr:row>5</xdr:row>
      <xdr:rowOff>60960</xdr:rowOff>
    </xdr:from>
    <xdr:to>
      <xdr:col>10</xdr:col>
      <xdr:colOff>0</xdr:colOff>
      <xdr:row>8</xdr:row>
      <xdr:rowOff>7620</xdr:rowOff>
    </xdr:to>
    <xdr:sp macro="" textlink="">
      <xdr:nvSpPr>
        <xdr:cNvPr id="83" name="AutoShape 12">
          <a:extLst>
            <a:ext uri="{FF2B5EF4-FFF2-40B4-BE49-F238E27FC236}">
              <a16:creationId xmlns:a16="http://schemas.microsoft.com/office/drawing/2014/main" id="{1D710AF5-13F5-4BCD-ABE7-327CD13557CE}"/>
            </a:ext>
          </a:extLst>
        </xdr:cNvPr>
        <xdr:cNvSpPr>
          <a:spLocks noChangeArrowheads="1"/>
        </xdr:cNvSpPr>
      </xdr:nvSpPr>
      <xdr:spPr bwMode="auto">
        <a:xfrm>
          <a:off x="7019925" y="1013460"/>
          <a:ext cx="885825" cy="46101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</xdr:colOff>
      <xdr:row>6</xdr:row>
      <xdr:rowOff>55245</xdr:rowOff>
    </xdr:from>
    <xdr:to>
      <xdr:col>9</xdr:col>
      <xdr:colOff>876300</xdr:colOff>
      <xdr:row>7</xdr:row>
      <xdr:rowOff>95215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1660D63F-3A83-4F76-BE3B-D303DA08517C}"/>
            </a:ext>
          </a:extLst>
        </xdr:cNvPr>
        <xdr:cNvSpPr txBox="1">
          <a:spLocks noChangeArrowheads="1"/>
        </xdr:cNvSpPr>
      </xdr:nvSpPr>
      <xdr:spPr bwMode="auto">
        <a:xfrm>
          <a:off x="7046595" y="1169670"/>
          <a:ext cx="811530" cy="2304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12.09.2018</a:t>
          </a:r>
        </a:p>
      </xdr:txBody>
    </xdr:sp>
    <xdr:clientData/>
  </xdr:twoCellAnchor>
  <xdr:twoCellAnchor>
    <xdr:from>
      <xdr:col>2</xdr:col>
      <xdr:colOff>15240</xdr:colOff>
      <xdr:row>6</xdr:row>
      <xdr:rowOff>0</xdr:rowOff>
    </xdr:from>
    <xdr:to>
      <xdr:col>6</xdr:col>
      <xdr:colOff>186963</xdr:colOff>
      <xdr:row>8</xdr:row>
      <xdr:rowOff>57150</xdr:rowOff>
    </xdr:to>
    <xdr:sp macro="" textlink="">
      <xdr:nvSpPr>
        <xdr:cNvPr id="85" name="Text Box 18">
          <a:extLst>
            <a:ext uri="{FF2B5EF4-FFF2-40B4-BE49-F238E27FC236}">
              <a16:creationId xmlns:a16="http://schemas.microsoft.com/office/drawing/2014/main" id="{C5F5D8BC-F241-479A-BEB9-9AFF6EC59610}"/>
            </a:ext>
          </a:extLst>
        </xdr:cNvPr>
        <xdr:cNvSpPr txBox="1">
          <a:spLocks noChangeArrowheads="1"/>
        </xdr:cNvSpPr>
      </xdr:nvSpPr>
      <xdr:spPr bwMode="auto">
        <a:xfrm>
          <a:off x="453390" y="1114425"/>
          <a:ext cx="489612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Phone  + 34 977 677 913  Fax +34 977 677 932</a:t>
          </a: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www.protubsa.com  /  protubsa@protubsa.com</a:t>
          </a:r>
          <a:r>
            <a:rPr lang="es-ES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  </a:t>
          </a:r>
          <a:r>
            <a:rPr lang="es-ES" sz="900" b="0" i="0" u="none" strike="noStrike" baseline="0">
              <a:solidFill>
                <a:srgbClr val="000080"/>
              </a:solidFill>
              <a:latin typeface="Arial"/>
              <a:cs typeface="Arial"/>
            </a:rPr>
            <a:t>                    CIF.: B01267277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190500</xdr:colOff>
      <xdr:row>8</xdr:row>
      <xdr:rowOff>99060</xdr:rowOff>
    </xdr:from>
    <xdr:to>
      <xdr:col>10</xdr:col>
      <xdr:colOff>7620</xdr:colOff>
      <xdr:row>8</xdr:row>
      <xdr:rowOff>106680</xdr:rowOff>
    </xdr:to>
    <xdr:sp macro="" textlink="">
      <xdr:nvSpPr>
        <xdr:cNvPr id="86" name="Line 20">
          <a:extLst>
            <a:ext uri="{FF2B5EF4-FFF2-40B4-BE49-F238E27FC236}">
              <a16:creationId xmlns:a16="http://schemas.microsoft.com/office/drawing/2014/main" id="{5B9406E4-FC32-4E0B-919D-8C04D5E60701}"/>
            </a:ext>
          </a:extLst>
        </xdr:cNvPr>
        <xdr:cNvSpPr>
          <a:spLocks noChangeShapeType="1"/>
        </xdr:cNvSpPr>
      </xdr:nvSpPr>
      <xdr:spPr bwMode="auto">
        <a:xfrm>
          <a:off x="342900" y="1565910"/>
          <a:ext cx="757047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</xdr:row>
      <xdr:rowOff>0</xdr:rowOff>
    </xdr:from>
    <xdr:to>
      <xdr:col>6</xdr:col>
      <xdr:colOff>198120</xdr:colOff>
      <xdr:row>28</xdr:row>
      <xdr:rowOff>137160</xdr:rowOff>
    </xdr:to>
    <xdr:sp macro="" textlink="">
      <xdr:nvSpPr>
        <xdr:cNvPr id="87" name="AutoShape 21">
          <a:extLst>
            <a:ext uri="{FF2B5EF4-FFF2-40B4-BE49-F238E27FC236}">
              <a16:creationId xmlns:a16="http://schemas.microsoft.com/office/drawing/2014/main" id="{B5140B3C-25CE-44C2-AD1B-2839671A952F}"/>
            </a:ext>
          </a:extLst>
        </xdr:cNvPr>
        <xdr:cNvSpPr>
          <a:spLocks noChangeArrowheads="1"/>
        </xdr:cNvSpPr>
      </xdr:nvSpPr>
      <xdr:spPr bwMode="auto">
        <a:xfrm>
          <a:off x="445770" y="4057650"/>
          <a:ext cx="4914900" cy="78486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2</xdr:col>
      <xdr:colOff>121920</xdr:colOff>
      <xdr:row>25</xdr:row>
      <xdr:rowOff>60960</xdr:rowOff>
    </xdr:from>
    <xdr:to>
      <xdr:col>6</xdr:col>
      <xdr:colOff>85741</xdr:colOff>
      <xdr:row>28</xdr:row>
      <xdr:rowOff>62893</xdr:rowOff>
    </xdr:to>
    <xdr:sp macro="" textlink="">
      <xdr:nvSpPr>
        <xdr:cNvPr id="88" name="Text Box 22">
          <a:extLst>
            <a:ext uri="{FF2B5EF4-FFF2-40B4-BE49-F238E27FC236}">
              <a16:creationId xmlns:a16="http://schemas.microsoft.com/office/drawing/2014/main" id="{442501F6-AD86-433F-9073-0DE068A9B52D}"/>
            </a:ext>
          </a:extLst>
        </xdr:cNvPr>
        <xdr:cNvSpPr txBox="1">
          <a:spLocks noChangeArrowheads="1"/>
        </xdr:cNvSpPr>
      </xdr:nvSpPr>
      <xdr:spPr bwMode="auto">
        <a:xfrm>
          <a:off x="560070" y="4280535"/>
          <a:ext cx="4688221" cy="487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Sant Jaume dels Domenys (TARRAGONA) - SPAIN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1057275</xdr:colOff>
      <xdr:row>2</xdr:row>
      <xdr:rowOff>133351</xdr:rowOff>
    </xdr:from>
    <xdr:to>
      <xdr:col>3</xdr:col>
      <xdr:colOff>1607821</xdr:colOff>
      <xdr:row>5</xdr:row>
      <xdr:rowOff>57151</xdr:rowOff>
    </xdr:to>
    <xdr:pic>
      <xdr:nvPicPr>
        <xdr:cNvPr id="89" name="Picture 23" descr="GRUPOBIANCO">
          <a:extLst>
            <a:ext uri="{FF2B5EF4-FFF2-40B4-BE49-F238E27FC236}">
              <a16:creationId xmlns:a16="http://schemas.microsoft.com/office/drawing/2014/main" id="{5C542D33-5B0C-470C-A3B4-BF33DC5D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57201"/>
          <a:ext cx="55054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220980</xdr:colOff>
      <xdr:row>57</xdr:row>
      <xdr:rowOff>22860</xdr:rowOff>
    </xdr:from>
    <xdr:to>
      <xdr:col>6</xdr:col>
      <xdr:colOff>441960</xdr:colOff>
      <xdr:row>60</xdr:row>
      <xdr:rowOff>91440</xdr:rowOff>
    </xdr:to>
    <xdr:sp macro="" textlink="">
      <xdr:nvSpPr>
        <xdr:cNvPr id="90" name="AutoShape 24">
          <a:extLst>
            <a:ext uri="{FF2B5EF4-FFF2-40B4-BE49-F238E27FC236}">
              <a16:creationId xmlns:a16="http://schemas.microsoft.com/office/drawing/2014/main" id="{D6C00B75-89A0-4B57-8B2A-C3B16F1FABEE}"/>
            </a:ext>
          </a:extLst>
        </xdr:cNvPr>
        <xdr:cNvSpPr>
          <a:spLocks noChangeArrowheads="1"/>
        </xdr:cNvSpPr>
      </xdr:nvSpPr>
      <xdr:spPr bwMode="auto">
        <a:xfrm>
          <a:off x="373380" y="10166985"/>
          <a:ext cx="5231130" cy="554355"/>
        </a:xfrm>
        <a:prstGeom prst="flowChartAlternateProcess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58</xdr:row>
      <xdr:rowOff>80010</xdr:rowOff>
    </xdr:from>
    <xdr:to>
      <xdr:col>5</xdr:col>
      <xdr:colOff>457148</xdr:colOff>
      <xdr:row>59</xdr:row>
      <xdr:rowOff>122051</xdr:rowOff>
    </xdr:to>
    <xdr:sp macro="" textlink="">
      <xdr:nvSpPr>
        <xdr:cNvPr id="91" name="Text Box 25">
          <a:extLst>
            <a:ext uri="{FF2B5EF4-FFF2-40B4-BE49-F238E27FC236}">
              <a16:creationId xmlns:a16="http://schemas.microsoft.com/office/drawing/2014/main" id="{CA774C77-0B3A-4CFD-AE7B-AECD79C38D94}"/>
            </a:ext>
          </a:extLst>
        </xdr:cNvPr>
        <xdr:cNvSpPr txBox="1">
          <a:spLocks noChangeArrowheads="1"/>
        </xdr:cNvSpPr>
      </xdr:nvSpPr>
      <xdr:spPr bwMode="auto">
        <a:xfrm>
          <a:off x="523875" y="10386060"/>
          <a:ext cx="4514798" cy="20396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EXW our warehouse in Tarragona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259080</xdr:colOff>
      <xdr:row>24</xdr:row>
      <xdr:rowOff>7620</xdr:rowOff>
    </xdr:from>
    <xdr:to>
      <xdr:col>8</xdr:col>
      <xdr:colOff>137160</xdr:colOff>
      <xdr:row>28</xdr:row>
      <xdr:rowOff>144780</xdr:rowOff>
    </xdr:to>
    <xdr:sp macro="" textlink="">
      <xdr:nvSpPr>
        <xdr:cNvPr id="92" name="AutoShape 26">
          <a:extLst>
            <a:ext uri="{FF2B5EF4-FFF2-40B4-BE49-F238E27FC236}">
              <a16:creationId xmlns:a16="http://schemas.microsoft.com/office/drawing/2014/main" id="{9DD01F4A-33B9-42E4-91F1-F718988E0FE4}"/>
            </a:ext>
          </a:extLst>
        </xdr:cNvPr>
        <xdr:cNvSpPr>
          <a:spLocks noChangeArrowheads="1"/>
        </xdr:cNvSpPr>
      </xdr:nvSpPr>
      <xdr:spPr bwMode="auto">
        <a:xfrm>
          <a:off x="5421630" y="4065270"/>
          <a:ext cx="1316355" cy="78486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8</xdr:col>
      <xdr:colOff>190500</xdr:colOff>
      <xdr:row>24</xdr:row>
      <xdr:rowOff>9525</xdr:rowOff>
    </xdr:from>
    <xdr:to>
      <xdr:col>10</xdr:col>
      <xdr:colOff>0</xdr:colOff>
      <xdr:row>28</xdr:row>
      <xdr:rowOff>142875</xdr:rowOff>
    </xdr:to>
    <xdr:sp macro="" textlink="">
      <xdr:nvSpPr>
        <xdr:cNvPr id="94" name="AutoShape 28">
          <a:extLst>
            <a:ext uri="{FF2B5EF4-FFF2-40B4-BE49-F238E27FC236}">
              <a16:creationId xmlns:a16="http://schemas.microsoft.com/office/drawing/2014/main" id="{0CFECBB1-44A2-40DB-9152-C88C79B0E9CB}"/>
            </a:ext>
          </a:extLst>
        </xdr:cNvPr>
        <xdr:cNvSpPr>
          <a:spLocks noChangeArrowheads="1"/>
        </xdr:cNvSpPr>
      </xdr:nvSpPr>
      <xdr:spPr bwMode="auto">
        <a:xfrm>
          <a:off x="6791325" y="4067175"/>
          <a:ext cx="1114425" cy="78105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</a:extLst>
      </xdr:spPr>
    </xdr:sp>
    <xdr:clientData/>
  </xdr:twoCellAnchor>
  <xdr:twoCellAnchor>
    <xdr:from>
      <xdr:col>6</xdr:col>
      <xdr:colOff>325755</xdr:colOff>
      <xdr:row>24</xdr:row>
      <xdr:rowOff>40005</xdr:rowOff>
    </xdr:from>
    <xdr:to>
      <xdr:col>8</xdr:col>
      <xdr:colOff>34931</xdr:colOff>
      <xdr:row>25</xdr:row>
      <xdr:rowOff>103038</xdr:rowOff>
    </xdr:to>
    <xdr:sp macro="" textlink="">
      <xdr:nvSpPr>
        <xdr:cNvPr id="95" name="Text Box 29">
          <a:extLst>
            <a:ext uri="{FF2B5EF4-FFF2-40B4-BE49-F238E27FC236}">
              <a16:creationId xmlns:a16="http://schemas.microsoft.com/office/drawing/2014/main" id="{2BECE5B9-AD8B-4963-9965-B5E1A2021C24}"/>
            </a:ext>
          </a:extLst>
        </xdr:cNvPr>
        <xdr:cNvSpPr txBox="1">
          <a:spLocks noChangeArrowheads="1"/>
        </xdr:cNvSpPr>
      </xdr:nvSpPr>
      <xdr:spPr bwMode="auto">
        <a:xfrm>
          <a:off x="5488305" y="4097655"/>
          <a:ext cx="1147451" cy="22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weight Kg.</a:t>
          </a:r>
        </a:p>
      </xdr:txBody>
    </xdr:sp>
    <xdr:clientData/>
  </xdr:twoCellAnchor>
  <xdr:twoCellAnchor>
    <xdr:from>
      <xdr:col>1</xdr:col>
      <xdr:colOff>213360</xdr:colOff>
      <xdr:row>53</xdr:row>
      <xdr:rowOff>68580</xdr:rowOff>
    </xdr:from>
    <xdr:to>
      <xdr:col>8</xdr:col>
      <xdr:colOff>327285</xdr:colOff>
      <xdr:row>56</xdr:row>
      <xdr:rowOff>106680</xdr:rowOff>
    </xdr:to>
    <xdr:sp macro="" textlink="">
      <xdr:nvSpPr>
        <xdr:cNvPr id="96" name="AutoShape 30">
          <a:extLst>
            <a:ext uri="{FF2B5EF4-FFF2-40B4-BE49-F238E27FC236}">
              <a16:creationId xmlns:a16="http://schemas.microsoft.com/office/drawing/2014/main" id="{C09B6343-6F40-4F5F-8CC1-F542123EC9A7}"/>
            </a:ext>
          </a:extLst>
        </xdr:cNvPr>
        <xdr:cNvSpPr>
          <a:spLocks noChangeArrowheads="1"/>
        </xdr:cNvSpPr>
      </xdr:nvSpPr>
      <xdr:spPr bwMode="auto">
        <a:xfrm>
          <a:off x="365760" y="9526905"/>
          <a:ext cx="6562350" cy="561975"/>
        </a:xfrm>
        <a:prstGeom prst="flowChartAlternateProcess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213360</xdr:colOff>
      <xdr:row>61</xdr:row>
      <xdr:rowOff>15240</xdr:rowOff>
    </xdr:from>
    <xdr:to>
      <xdr:col>10</xdr:col>
      <xdr:colOff>0</xdr:colOff>
      <xdr:row>67</xdr:row>
      <xdr:rowOff>53340</xdr:rowOff>
    </xdr:to>
    <xdr:sp macro="" textlink="">
      <xdr:nvSpPr>
        <xdr:cNvPr id="97" name="AutoShape 32">
          <a:extLst>
            <a:ext uri="{FF2B5EF4-FFF2-40B4-BE49-F238E27FC236}">
              <a16:creationId xmlns:a16="http://schemas.microsoft.com/office/drawing/2014/main" id="{3400F0F8-7990-4032-8B25-4DC92D6FB940}"/>
            </a:ext>
          </a:extLst>
        </xdr:cNvPr>
        <xdr:cNvSpPr>
          <a:spLocks noChangeArrowheads="1"/>
        </xdr:cNvSpPr>
      </xdr:nvSpPr>
      <xdr:spPr bwMode="auto">
        <a:xfrm>
          <a:off x="365760" y="10807065"/>
          <a:ext cx="7539990" cy="1019175"/>
        </a:xfrm>
        <a:prstGeom prst="flowChartAlternateProcess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</xdr:colOff>
      <xdr:row>62</xdr:row>
      <xdr:rowOff>49530</xdr:rowOff>
    </xdr:from>
    <xdr:to>
      <xdr:col>9</xdr:col>
      <xdr:colOff>590771</xdr:colOff>
      <xdr:row>67</xdr:row>
      <xdr:rowOff>38142</xdr:rowOff>
    </xdr:to>
    <xdr:sp macro="" textlink="">
      <xdr:nvSpPr>
        <xdr:cNvPr id="98" name="Text Box 33">
          <a:extLst>
            <a:ext uri="{FF2B5EF4-FFF2-40B4-BE49-F238E27FC236}">
              <a16:creationId xmlns:a16="http://schemas.microsoft.com/office/drawing/2014/main" id="{97371105-76B7-47AE-BAB1-08A8BB239F46}"/>
            </a:ext>
          </a:extLst>
        </xdr:cNvPr>
        <xdr:cNvSpPr txBox="1">
          <a:spLocks noChangeArrowheads="1"/>
        </xdr:cNvSpPr>
      </xdr:nvSpPr>
      <xdr:spPr bwMode="auto">
        <a:xfrm>
          <a:off x="455295" y="11003280"/>
          <a:ext cx="7117301" cy="80776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Anticipated payment by swift transfer, 50% now and other 50% 5 days before shipping.</a:t>
          </a:r>
        </a:p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BBVA IBAN:  ES36 0182 5429 86 0201500264  SWIFT-BIC:  BBVAESMMXXX</a:t>
          </a:r>
        </a:p>
        <a:p>
          <a:pPr rtl="0">
            <a:lnSpc>
              <a:spcPts val="1200"/>
            </a:lnSpc>
          </a:pPr>
          <a:endParaRPr lang="es-ES" sz="1100" b="1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Please, send me a copy once done.</a:t>
          </a:r>
        </a:p>
        <a:p>
          <a:pPr rtl="0">
            <a:lnSpc>
              <a:spcPts val="1200"/>
            </a:lnSpc>
          </a:pPr>
          <a:endParaRPr lang="es-ES" sz="1100" b="1" i="0" baseline="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1666876</xdr:colOff>
      <xdr:row>10</xdr:row>
      <xdr:rowOff>57150</xdr:rowOff>
    </xdr:from>
    <xdr:to>
      <xdr:col>9</xdr:col>
      <xdr:colOff>897256</xdr:colOff>
      <xdr:row>23</xdr:row>
      <xdr:rowOff>20955</xdr:rowOff>
    </xdr:to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3EAFD5E7-E43F-4EB8-95D8-35BBF3F912ED}"/>
            </a:ext>
          </a:extLst>
        </xdr:cNvPr>
        <xdr:cNvSpPr>
          <a:spLocks noChangeArrowheads="1"/>
        </xdr:cNvSpPr>
      </xdr:nvSpPr>
      <xdr:spPr bwMode="auto">
        <a:xfrm>
          <a:off x="4133851" y="1847850"/>
          <a:ext cx="3745230" cy="2068830"/>
        </a:xfrm>
        <a:prstGeom prst="flowChartAlternateProcess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Invoice adress:</a:t>
          </a:r>
        </a:p>
      </xdr:txBody>
    </xdr:sp>
    <xdr:clientData/>
  </xdr:twoCellAnchor>
  <xdr:twoCellAnchor>
    <xdr:from>
      <xdr:col>3</xdr:col>
      <xdr:colOff>1880234</xdr:colOff>
      <xdr:row>11</xdr:row>
      <xdr:rowOff>131445</xdr:rowOff>
    </xdr:from>
    <xdr:to>
      <xdr:col>9</xdr:col>
      <xdr:colOff>695325</xdr:colOff>
      <xdr:row>22</xdr:row>
      <xdr:rowOff>131445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BDAFA14C-2AE5-4427-B4F5-AACC47A2BF73}"/>
            </a:ext>
          </a:extLst>
        </xdr:cNvPr>
        <xdr:cNvSpPr txBox="1">
          <a:spLocks noChangeArrowheads="1"/>
        </xdr:cNvSpPr>
      </xdr:nvSpPr>
      <xdr:spPr bwMode="auto">
        <a:xfrm>
          <a:off x="4347209" y="2084070"/>
          <a:ext cx="3329941" cy="17811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rtl="0"/>
          <a:r>
            <a:rPr lang="es-ES" sz="14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 sz="1400" b="1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 sz="1200" b="0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</a:p>
        <a:p>
          <a:pPr rtl="0"/>
          <a:endParaRPr lang="es-ES" sz="5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 sz="1200" b="0">
            <a:effectLst/>
          </a:endParaRPr>
        </a:p>
      </xdr:txBody>
    </xdr:sp>
    <xdr:clientData/>
  </xdr:twoCellAnchor>
  <xdr:twoCellAnchor>
    <xdr:from>
      <xdr:col>8</xdr:col>
      <xdr:colOff>392430</xdr:colOff>
      <xdr:row>24</xdr:row>
      <xdr:rowOff>38100</xdr:rowOff>
    </xdr:from>
    <xdr:to>
      <xdr:col>9</xdr:col>
      <xdr:colOff>691919</xdr:colOff>
      <xdr:row>25</xdr:row>
      <xdr:rowOff>114316</xdr:rowOff>
    </xdr:to>
    <xdr:sp macro="" textlink="">
      <xdr:nvSpPr>
        <xdr:cNvPr id="101" name="Text Box 29">
          <a:extLst>
            <a:ext uri="{FF2B5EF4-FFF2-40B4-BE49-F238E27FC236}">
              <a16:creationId xmlns:a16="http://schemas.microsoft.com/office/drawing/2014/main" id="{DD9CA83D-8765-423B-A18C-5D26D33C0ECC}"/>
            </a:ext>
          </a:extLst>
        </xdr:cNvPr>
        <xdr:cNvSpPr txBox="1">
          <a:spLocks noChangeArrowheads="1"/>
        </xdr:cNvSpPr>
      </xdr:nvSpPr>
      <xdr:spPr bwMode="auto">
        <a:xfrm>
          <a:off x="6983730" y="4095750"/>
          <a:ext cx="690014" cy="23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packages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66675</xdr:colOff>
      <xdr:row>53</xdr:row>
      <xdr:rowOff>99060</xdr:rowOff>
    </xdr:from>
    <xdr:to>
      <xdr:col>8</xdr:col>
      <xdr:colOff>257175</xdr:colOff>
      <xdr:row>56</xdr:row>
      <xdr:rowOff>72420</xdr:rowOff>
    </xdr:to>
    <xdr:sp macro="" textlink="">
      <xdr:nvSpPr>
        <xdr:cNvPr id="103" name="Text Box 31">
          <a:extLst>
            <a:ext uri="{FF2B5EF4-FFF2-40B4-BE49-F238E27FC236}">
              <a16:creationId xmlns:a16="http://schemas.microsoft.com/office/drawing/2014/main" id="{46079958-2D1D-4CD2-8A3E-0ED6ED331C79}"/>
            </a:ext>
          </a:extLst>
        </xdr:cNvPr>
        <xdr:cNvSpPr txBox="1">
          <a:spLocks noChangeArrowheads="1"/>
        </xdr:cNvSpPr>
      </xdr:nvSpPr>
      <xdr:spPr bwMode="auto">
        <a:xfrm>
          <a:off x="504825" y="9557385"/>
          <a:ext cx="6353175" cy="49723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ctr"/>
        <a:lstStyle/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José M. Quílez       jmquilez@protubsa.com   phone: +34 977 677 913</a:t>
          </a: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118110</xdr:colOff>
      <xdr:row>53</xdr:row>
      <xdr:rowOff>100965</xdr:rowOff>
    </xdr:from>
    <xdr:to>
      <xdr:col>2</xdr:col>
      <xdr:colOff>1381125</xdr:colOff>
      <xdr:row>54</xdr:row>
      <xdr:rowOff>171253</xdr:rowOff>
    </xdr:to>
    <xdr:sp macro="" textlink="">
      <xdr:nvSpPr>
        <xdr:cNvPr id="104" name="Text Box 29">
          <a:extLst>
            <a:ext uri="{FF2B5EF4-FFF2-40B4-BE49-F238E27FC236}">
              <a16:creationId xmlns:a16="http://schemas.microsoft.com/office/drawing/2014/main" id="{E1B5BEB1-C1CA-46A3-A438-51E367059EFB}"/>
            </a:ext>
          </a:extLst>
        </xdr:cNvPr>
        <xdr:cNvSpPr txBox="1">
          <a:spLocks noChangeArrowheads="1"/>
        </xdr:cNvSpPr>
      </xdr:nvSpPr>
      <xdr:spPr bwMode="auto">
        <a:xfrm>
          <a:off x="556260" y="9559290"/>
          <a:ext cx="1263015" cy="251263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 in change: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57150</xdr:colOff>
      <xdr:row>57</xdr:row>
      <xdr:rowOff>40005</xdr:rowOff>
    </xdr:from>
    <xdr:to>
      <xdr:col>2</xdr:col>
      <xdr:colOff>665671</xdr:colOff>
      <xdr:row>58</xdr:row>
      <xdr:rowOff>110483</xdr:rowOff>
    </xdr:to>
    <xdr:sp macro="" textlink="">
      <xdr:nvSpPr>
        <xdr:cNvPr id="105" name="Text Box 29">
          <a:extLst>
            <a:ext uri="{FF2B5EF4-FFF2-40B4-BE49-F238E27FC236}">
              <a16:creationId xmlns:a16="http://schemas.microsoft.com/office/drawing/2014/main" id="{83B61739-1D48-467C-AA51-6682F33D61E0}"/>
            </a:ext>
          </a:extLst>
        </xdr:cNvPr>
        <xdr:cNvSpPr txBox="1">
          <a:spLocks noChangeArrowheads="1"/>
        </xdr:cNvSpPr>
      </xdr:nvSpPr>
      <xdr:spPr bwMode="auto">
        <a:xfrm>
          <a:off x="495300" y="10184130"/>
          <a:ext cx="608521" cy="232403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Prices: 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38100</xdr:colOff>
      <xdr:row>61</xdr:row>
      <xdr:rowOff>59055</xdr:rowOff>
    </xdr:from>
    <xdr:to>
      <xdr:col>2</xdr:col>
      <xdr:colOff>734279</xdr:colOff>
      <xdr:row>62</xdr:row>
      <xdr:rowOff>59456</xdr:rowOff>
    </xdr:to>
    <xdr:sp macro="" textlink="">
      <xdr:nvSpPr>
        <xdr:cNvPr id="107" name="Text Box 29">
          <a:extLst>
            <a:ext uri="{FF2B5EF4-FFF2-40B4-BE49-F238E27FC236}">
              <a16:creationId xmlns:a16="http://schemas.microsoft.com/office/drawing/2014/main" id="{3ACE8FA0-C71C-4042-A322-753C572D55BE}"/>
            </a:ext>
          </a:extLst>
        </xdr:cNvPr>
        <xdr:cNvSpPr txBox="1">
          <a:spLocks noChangeArrowheads="1"/>
        </xdr:cNvSpPr>
      </xdr:nvSpPr>
      <xdr:spPr bwMode="auto">
        <a:xfrm>
          <a:off x="476250" y="10850880"/>
          <a:ext cx="696179" cy="16232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xtLst/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497205</xdr:colOff>
      <xdr:row>5</xdr:row>
      <xdr:rowOff>80010</xdr:rowOff>
    </xdr:from>
    <xdr:to>
      <xdr:col>8</xdr:col>
      <xdr:colOff>188646</xdr:colOff>
      <xdr:row>6</xdr:row>
      <xdr:rowOff>81994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6B114CA4-E5AF-482B-BDCE-D14D4E256E97}"/>
            </a:ext>
          </a:extLst>
        </xdr:cNvPr>
        <xdr:cNvSpPr txBox="1">
          <a:spLocks noChangeArrowheads="1"/>
        </xdr:cNvSpPr>
      </xdr:nvSpPr>
      <xdr:spPr bwMode="auto">
        <a:xfrm>
          <a:off x="5659755" y="1032510"/>
          <a:ext cx="1129716" cy="16390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Customer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160020</xdr:colOff>
      <xdr:row>5</xdr:row>
      <xdr:rowOff>78105</xdr:rowOff>
    </xdr:from>
    <xdr:to>
      <xdr:col>9</xdr:col>
      <xdr:colOff>717204</xdr:colOff>
      <xdr:row>6</xdr:row>
      <xdr:rowOff>72808</xdr:rowOff>
    </xdr:to>
    <xdr:sp macro="" textlink="">
      <xdr:nvSpPr>
        <xdr:cNvPr id="109" name="Text Box 11">
          <a:extLst>
            <a:ext uri="{FF2B5EF4-FFF2-40B4-BE49-F238E27FC236}">
              <a16:creationId xmlns:a16="http://schemas.microsoft.com/office/drawing/2014/main" id="{A0C74BF7-0E50-42D2-88C1-4E322265988E}"/>
            </a:ext>
          </a:extLst>
        </xdr:cNvPr>
        <xdr:cNvSpPr txBox="1">
          <a:spLocks noChangeArrowheads="1"/>
        </xdr:cNvSpPr>
      </xdr:nvSpPr>
      <xdr:spPr bwMode="auto">
        <a:xfrm>
          <a:off x="7141845" y="1030605"/>
          <a:ext cx="557184" cy="1566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Document date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95251</xdr:colOff>
      <xdr:row>11</xdr:row>
      <xdr:rowOff>133350</xdr:rowOff>
    </xdr:from>
    <xdr:to>
      <xdr:col>3</xdr:col>
      <xdr:colOff>1171576</xdr:colOff>
      <xdr:row>22</xdr:row>
      <xdr:rowOff>133373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id="{975D00DA-25BC-4A59-8EE0-0D57697EDCCE}"/>
            </a:ext>
          </a:extLst>
        </xdr:cNvPr>
        <xdr:cNvSpPr txBox="1">
          <a:spLocks noChangeArrowheads="1"/>
        </xdr:cNvSpPr>
      </xdr:nvSpPr>
      <xdr:spPr bwMode="auto">
        <a:xfrm>
          <a:off x="533401" y="2085975"/>
          <a:ext cx="3105150" cy="1781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C6FEC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CIMEXPORT, SA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Vía Samborondón Km. 1,5 SBC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Office Center 1-8 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GUAYAQUIL</a:t>
          </a:r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(ECUADOR)</a:t>
          </a:r>
        </a:p>
        <a:p>
          <a:pPr rtl="0"/>
          <a:endParaRPr lang="es-ES">
            <a:effectLst/>
          </a:endParaRPr>
        </a:p>
        <a:p>
          <a:pPr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VAT/RUC:  099214263400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Att. Mr. Carlos Gómez / Mr. Jonathan Montiel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cgomez@cimexport.com.ec</a:t>
          </a:r>
          <a:endParaRPr lang="es-ES">
            <a:effectLst/>
          </a:endParaRPr>
        </a:p>
        <a:p>
          <a:pPr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Phone:  +5934 2-836964 - Móvil: +593 999516025</a:t>
          </a:r>
          <a:endParaRPr lang="es-ES">
            <a:effectLst/>
          </a:endParaRPr>
        </a:p>
        <a:p>
          <a:pPr algn="l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14</xdr:col>
      <xdr:colOff>561975</xdr:colOff>
      <xdr:row>42</xdr:row>
      <xdr:rowOff>98875</xdr:rowOff>
    </xdr:from>
    <xdr:ext cx="2774762" cy="405432"/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id="{EA778127-52B2-4276-BF64-72EB01159FB4}"/>
            </a:ext>
          </a:extLst>
        </xdr:cNvPr>
        <xdr:cNvSpPr/>
      </xdr:nvSpPr>
      <xdr:spPr>
        <a:xfrm>
          <a:off x="10039350" y="7623625"/>
          <a:ext cx="2774762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All tubes origin CHINA</a:t>
          </a:r>
        </a:p>
      </xdr:txBody>
    </xdr:sp>
    <xdr:clientData/>
  </xdr:oneCellAnchor>
  <xdr:twoCellAnchor>
    <xdr:from>
      <xdr:col>2</xdr:col>
      <xdr:colOff>123825</xdr:colOff>
      <xdr:row>24</xdr:row>
      <xdr:rowOff>76200</xdr:rowOff>
    </xdr:from>
    <xdr:to>
      <xdr:col>2</xdr:col>
      <xdr:colOff>1611630</xdr:colOff>
      <xdr:row>25</xdr:row>
      <xdr:rowOff>102869</xdr:rowOff>
    </xdr:to>
    <xdr:sp macro="" textlink="">
      <xdr:nvSpPr>
        <xdr:cNvPr id="112" name="Text Box 29">
          <a:extLst>
            <a:ext uri="{FF2B5EF4-FFF2-40B4-BE49-F238E27FC236}">
              <a16:creationId xmlns:a16="http://schemas.microsoft.com/office/drawing/2014/main" id="{EF2BA0F3-E4DA-4C08-8789-C3EDF218BD0A}"/>
            </a:ext>
          </a:extLst>
        </xdr:cNvPr>
        <xdr:cNvSpPr txBox="1">
          <a:spLocks noChangeArrowheads="1"/>
        </xdr:cNvSpPr>
      </xdr:nvSpPr>
      <xdr:spPr bwMode="auto">
        <a:xfrm>
          <a:off x="561975" y="4133850"/>
          <a:ext cx="1487805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Collection warehouse address: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opLeftCell="XFD1048576" zoomScale="75" workbookViewId="0">
      <selection sqref="A1:IV65536"/>
    </sheetView>
  </sheetViews>
  <sheetFormatPr baseColWidth="10" defaultColWidth="0" defaultRowHeight="9.9499999999999993" customHeight="1" zeroHeight="1" x14ac:dyDescent="0.2"/>
  <cols>
    <col min="1" max="16384" width="8.28515625" style="1" hidden="1"/>
  </cols>
  <sheetData>
    <row r="1" spans="1:15" ht="9.9499999999999993" hidden="1" customHeight="1" x14ac:dyDescent="0.2">
      <c r="C1" s="1" t="s">
        <v>5</v>
      </c>
      <c r="D1" s="1" t="s">
        <v>6</v>
      </c>
      <c r="E1" s="1" t="s">
        <v>7</v>
      </c>
    </row>
    <row r="2" spans="1:15" ht="9.9499999999999993" hidden="1" customHeight="1" x14ac:dyDescent="0.2">
      <c r="A2" s="1">
        <v>1</v>
      </c>
      <c r="B2" s="1">
        <v>10</v>
      </c>
      <c r="C2" s="1">
        <v>11</v>
      </c>
      <c r="D2" s="1">
        <f t="shared" ref="D2:D8" si="0">+B2*$H$11</f>
        <v>40000</v>
      </c>
      <c r="E2" s="1">
        <v>31600</v>
      </c>
    </row>
    <row r="3" spans="1:15" ht="9.9499999999999993" hidden="1" customHeight="1" x14ac:dyDescent="0.2">
      <c r="A3" s="1">
        <v>2</v>
      </c>
      <c r="B3" s="1">
        <v>20</v>
      </c>
      <c r="C3" s="1">
        <v>15</v>
      </c>
      <c r="D3" s="1">
        <f t="shared" si="0"/>
        <v>80000</v>
      </c>
      <c r="E3" s="1">
        <v>31600</v>
      </c>
    </row>
    <row r="4" spans="1:15" ht="9.9499999999999993" hidden="1" customHeight="1" x14ac:dyDescent="0.2">
      <c r="A4" s="1">
        <v>3</v>
      </c>
      <c r="B4" s="1">
        <v>30</v>
      </c>
      <c r="C4" s="1">
        <v>20</v>
      </c>
      <c r="D4" s="1">
        <f t="shared" si="0"/>
        <v>120000</v>
      </c>
      <c r="E4" s="1">
        <v>31600</v>
      </c>
    </row>
    <row r="5" spans="1:15" ht="9.9499999999999993" hidden="1" customHeight="1" x14ac:dyDescent="0.2">
      <c r="A5" s="1">
        <v>4</v>
      </c>
      <c r="B5" s="1">
        <v>45</v>
      </c>
      <c r="C5" s="1">
        <v>27</v>
      </c>
      <c r="D5" s="1">
        <f t="shared" si="0"/>
        <v>180000</v>
      </c>
      <c r="E5" s="1">
        <v>40250</v>
      </c>
    </row>
    <row r="6" spans="1:15" ht="9.9499999999999993" hidden="1" customHeight="1" x14ac:dyDescent="0.2">
      <c r="A6" s="1">
        <v>5</v>
      </c>
      <c r="B6" s="1">
        <v>60</v>
      </c>
      <c r="C6" s="1">
        <v>34</v>
      </c>
      <c r="D6" s="1">
        <f t="shared" si="0"/>
        <v>240000</v>
      </c>
      <c r="E6" s="1">
        <v>40250</v>
      </c>
    </row>
    <row r="7" spans="1:15" ht="9.9499999999999993" hidden="1" customHeight="1" x14ac:dyDescent="0.2">
      <c r="A7" s="1">
        <v>6</v>
      </c>
      <c r="B7" s="1">
        <v>90</v>
      </c>
      <c r="C7" s="1">
        <v>47</v>
      </c>
      <c r="D7" s="1">
        <f t="shared" si="0"/>
        <v>360000</v>
      </c>
      <c r="E7" s="1">
        <v>46000</v>
      </c>
    </row>
    <row r="8" spans="1:15" ht="9.9499999999999993" hidden="1" customHeight="1" x14ac:dyDescent="0.2">
      <c r="A8" s="1">
        <v>7</v>
      </c>
      <c r="B8" s="1">
        <v>120</v>
      </c>
      <c r="C8" s="1">
        <v>61</v>
      </c>
      <c r="D8" s="1">
        <f t="shared" si="0"/>
        <v>480000</v>
      </c>
      <c r="E8" s="1">
        <v>46000</v>
      </c>
    </row>
    <row r="9" spans="1:15" ht="9.9499999999999993" hidden="1" customHeight="1" x14ac:dyDescent="0.2"/>
    <row r="10" spans="1:15" ht="9.9499999999999993" hidden="1" customHeight="1" x14ac:dyDescent="0.2">
      <c r="B10" s="1" t="s">
        <v>8</v>
      </c>
      <c r="D10" s="1">
        <v>80</v>
      </c>
      <c r="E10" s="1" t="s">
        <v>9</v>
      </c>
      <c r="F10" s="1" t="s">
        <v>10</v>
      </c>
      <c r="G10" s="2">
        <v>6.5000000000000002E-2</v>
      </c>
      <c r="H10" s="3">
        <f>+D10*(1-G10)</f>
        <v>74.800000000000011</v>
      </c>
      <c r="I10" s="1" t="s">
        <v>9</v>
      </c>
    </row>
    <row r="11" spans="1:15" ht="9.9499999999999993" hidden="1" customHeight="1" x14ac:dyDescent="0.2">
      <c r="B11" s="1" t="s">
        <v>11</v>
      </c>
      <c r="D11" s="1">
        <v>5000</v>
      </c>
      <c r="E11" s="1" t="s">
        <v>12</v>
      </c>
      <c r="F11" s="1" t="s">
        <v>13</v>
      </c>
      <c r="G11" s="2">
        <v>0.2</v>
      </c>
      <c r="H11" s="3">
        <f>+D11*(1-G11)</f>
        <v>4000</v>
      </c>
      <c r="I11" s="1" t="s">
        <v>12</v>
      </c>
    </row>
    <row r="12" spans="1:15" ht="9.9499999999999993" hidden="1" customHeight="1" x14ac:dyDescent="0.2">
      <c r="G12" s="4"/>
      <c r="H12" s="3"/>
    </row>
    <row r="13" spans="1:15" ht="9.9499999999999993" hidden="1" customHeight="1" x14ac:dyDescent="0.2"/>
    <row r="14" spans="1:15" ht="9.9499999999999993" hidden="1" customHeight="1" x14ac:dyDescent="0.2"/>
    <row r="15" spans="1:15" ht="9.9499999999999993" hidden="1" customHeight="1" x14ac:dyDescent="0.2"/>
    <row r="16" spans="1:15" ht="9.9499999999999993" hidden="1" customHeight="1" x14ac:dyDescent="0.2">
      <c r="C16" s="5">
        <v>25</v>
      </c>
      <c r="D16" s="5">
        <v>50</v>
      </c>
      <c r="E16" s="5">
        <v>75</v>
      </c>
      <c r="F16" s="5">
        <v>100</v>
      </c>
      <c r="G16" s="5">
        <v>150</v>
      </c>
      <c r="H16" s="5">
        <v>200</v>
      </c>
      <c r="I16" s="5">
        <v>300</v>
      </c>
      <c r="J16" s="5">
        <v>400</v>
      </c>
      <c r="K16" s="5">
        <v>500</v>
      </c>
      <c r="L16" s="5">
        <v>1000</v>
      </c>
      <c r="M16" s="5">
        <v>1500</v>
      </c>
      <c r="N16" s="5">
        <v>2000</v>
      </c>
      <c r="O16" s="5">
        <v>3000</v>
      </c>
    </row>
    <row r="17" spans="2:15" ht="9.9499999999999993" hidden="1" customHeight="1" x14ac:dyDescent="0.2">
      <c r="B17" s="6">
        <v>10</v>
      </c>
      <c r="C17" s="7">
        <f>+(($D2+$E2)/C$16)+$H$10*$C2</f>
        <v>3686.8</v>
      </c>
      <c r="D17" s="7">
        <f t="shared" ref="D17:O18" si="1">+(($D2+$E2)/D$16)+$H$10*$C2</f>
        <v>2254.8000000000002</v>
      </c>
      <c r="E17" s="7">
        <f t="shared" si="1"/>
        <v>1777.4666666666667</v>
      </c>
      <c r="F17" s="7">
        <f t="shared" si="1"/>
        <v>1538.8000000000002</v>
      </c>
      <c r="G17" s="7">
        <f t="shared" si="1"/>
        <v>1300.1333333333334</v>
      </c>
      <c r="H17" s="7">
        <f t="shared" si="1"/>
        <v>1180.8000000000002</v>
      </c>
      <c r="I17" s="7">
        <f t="shared" si="1"/>
        <v>1061.4666666666669</v>
      </c>
      <c r="J17" s="7">
        <f t="shared" si="1"/>
        <v>1001.8000000000002</v>
      </c>
      <c r="K17" s="7">
        <f t="shared" si="1"/>
        <v>966.00000000000023</v>
      </c>
      <c r="L17" s="7">
        <f t="shared" si="1"/>
        <v>894.4000000000002</v>
      </c>
      <c r="M17" s="7">
        <f t="shared" si="1"/>
        <v>870.53333333333353</v>
      </c>
      <c r="N17" s="7">
        <f t="shared" si="1"/>
        <v>858.60000000000014</v>
      </c>
      <c r="O17" s="7">
        <f t="shared" si="1"/>
        <v>846.66666666666686</v>
      </c>
    </row>
    <row r="18" spans="2:15" ht="9.9499999999999993" hidden="1" customHeight="1" x14ac:dyDescent="0.2">
      <c r="B18" s="6">
        <v>20</v>
      </c>
      <c r="C18" s="7">
        <f>+(($D3+$E3)/C$16)+$H$10*$C3</f>
        <v>5586</v>
      </c>
      <c r="D18" s="7">
        <f t="shared" si="1"/>
        <v>3354</v>
      </c>
      <c r="E18" s="7">
        <f t="shared" si="1"/>
        <v>2610</v>
      </c>
      <c r="F18" s="7">
        <f t="shared" si="1"/>
        <v>2238</v>
      </c>
      <c r="G18" s="7">
        <f t="shared" si="1"/>
        <v>1866.0000000000002</v>
      </c>
      <c r="H18" s="7">
        <f t="shared" si="1"/>
        <v>1680.0000000000002</v>
      </c>
      <c r="I18" s="7">
        <f t="shared" si="1"/>
        <v>1494.0000000000002</v>
      </c>
      <c r="J18" s="7">
        <f t="shared" si="1"/>
        <v>1401.0000000000002</v>
      </c>
      <c r="K18" s="7">
        <f t="shared" si="1"/>
        <v>1345.2000000000003</v>
      </c>
      <c r="L18" s="7">
        <f t="shared" si="1"/>
        <v>1233.6000000000001</v>
      </c>
      <c r="M18" s="7">
        <f t="shared" si="1"/>
        <v>1196.4000000000003</v>
      </c>
      <c r="N18" s="7">
        <f t="shared" si="1"/>
        <v>1177.8000000000002</v>
      </c>
      <c r="O18" s="7">
        <f t="shared" si="1"/>
        <v>1159.2000000000003</v>
      </c>
    </row>
    <row r="19" spans="2:15" ht="9.9499999999999993" hidden="1" customHeight="1" x14ac:dyDescent="0.2">
      <c r="B19" s="6">
        <v>30</v>
      </c>
      <c r="C19" s="7">
        <f t="shared" ref="C19:O23" si="2">+(($D4+$E4)/C$16)+$H$10*$C4</f>
        <v>7560</v>
      </c>
      <c r="D19" s="7">
        <f t="shared" si="2"/>
        <v>4528</v>
      </c>
      <c r="E19" s="7">
        <f t="shared" si="2"/>
        <v>3517.3333333333335</v>
      </c>
      <c r="F19" s="7">
        <f t="shared" si="2"/>
        <v>3012</v>
      </c>
      <c r="G19" s="7">
        <f t="shared" si="2"/>
        <v>2506.666666666667</v>
      </c>
      <c r="H19" s="7">
        <f t="shared" si="2"/>
        <v>2254</v>
      </c>
      <c r="I19" s="7">
        <f t="shared" si="2"/>
        <v>2001.3333333333335</v>
      </c>
      <c r="J19" s="7">
        <f t="shared" si="2"/>
        <v>1875.0000000000002</v>
      </c>
      <c r="K19" s="7">
        <f t="shared" si="2"/>
        <v>1799.2000000000003</v>
      </c>
      <c r="L19" s="7">
        <f t="shared" si="2"/>
        <v>1647.6000000000001</v>
      </c>
      <c r="M19" s="7">
        <f t="shared" si="2"/>
        <v>1597.0666666666668</v>
      </c>
      <c r="N19" s="7">
        <f t="shared" si="2"/>
        <v>1571.8000000000002</v>
      </c>
      <c r="O19" s="7">
        <f t="shared" si="2"/>
        <v>1546.5333333333335</v>
      </c>
    </row>
    <row r="20" spans="2:15" ht="9.9499999999999993" hidden="1" customHeight="1" x14ac:dyDescent="0.2">
      <c r="B20" s="6">
        <v>45</v>
      </c>
      <c r="C20" s="7">
        <f t="shared" si="2"/>
        <v>10829.6</v>
      </c>
      <c r="D20" s="7">
        <f t="shared" si="2"/>
        <v>6424.6</v>
      </c>
      <c r="E20" s="7">
        <f t="shared" si="2"/>
        <v>4956.2666666666664</v>
      </c>
      <c r="F20" s="7">
        <f t="shared" si="2"/>
        <v>4222.1000000000004</v>
      </c>
      <c r="G20" s="7">
        <f t="shared" si="2"/>
        <v>3487.9333333333334</v>
      </c>
      <c r="H20" s="7">
        <f t="shared" si="2"/>
        <v>3120.8500000000004</v>
      </c>
      <c r="I20" s="7">
        <f t="shared" si="2"/>
        <v>2753.7666666666669</v>
      </c>
      <c r="J20" s="7">
        <f t="shared" si="2"/>
        <v>2570.2250000000004</v>
      </c>
      <c r="K20" s="7">
        <f t="shared" si="2"/>
        <v>2460.1000000000004</v>
      </c>
      <c r="L20" s="7">
        <f t="shared" si="2"/>
        <v>2239.8500000000004</v>
      </c>
      <c r="M20" s="7">
        <f t="shared" si="2"/>
        <v>2166.4333333333338</v>
      </c>
      <c r="N20" s="7">
        <f t="shared" si="2"/>
        <v>2129.7250000000004</v>
      </c>
      <c r="O20" s="7">
        <f t="shared" si="2"/>
        <v>2093.0166666666669</v>
      </c>
    </row>
    <row r="21" spans="2:15" ht="9.9499999999999993" hidden="1" customHeight="1" x14ac:dyDescent="0.2">
      <c r="B21" s="6">
        <v>60</v>
      </c>
      <c r="C21" s="7">
        <f t="shared" si="2"/>
        <v>13753.2</v>
      </c>
      <c r="D21" s="7">
        <f t="shared" si="2"/>
        <v>8148.2000000000007</v>
      </c>
      <c r="E21" s="7">
        <f t="shared" si="2"/>
        <v>6279.8666666666668</v>
      </c>
      <c r="F21" s="7">
        <f t="shared" si="2"/>
        <v>5345.7000000000007</v>
      </c>
      <c r="G21" s="7">
        <f t="shared" si="2"/>
        <v>4411.5333333333338</v>
      </c>
      <c r="H21" s="7">
        <f t="shared" si="2"/>
        <v>3944.4500000000003</v>
      </c>
      <c r="I21" s="7">
        <f t="shared" si="2"/>
        <v>3477.3666666666668</v>
      </c>
      <c r="J21" s="7">
        <f t="shared" si="2"/>
        <v>3243.8250000000003</v>
      </c>
      <c r="K21" s="7">
        <f t="shared" si="2"/>
        <v>3103.7000000000003</v>
      </c>
      <c r="L21" s="7">
        <f t="shared" si="2"/>
        <v>2823.4500000000003</v>
      </c>
      <c r="M21" s="7">
        <f t="shared" si="2"/>
        <v>2730.0333333333338</v>
      </c>
      <c r="N21" s="7">
        <f t="shared" si="2"/>
        <v>2683.3250000000003</v>
      </c>
      <c r="O21" s="7">
        <f t="shared" si="2"/>
        <v>2636.6166666666668</v>
      </c>
    </row>
    <row r="22" spans="2:15" ht="9.9499999999999993" hidden="1" customHeight="1" x14ac:dyDescent="0.2">
      <c r="B22" s="6">
        <v>90</v>
      </c>
      <c r="C22" s="7">
        <f t="shared" si="2"/>
        <v>19755.599999999999</v>
      </c>
      <c r="D22" s="7">
        <f t="shared" si="2"/>
        <v>11635.6</v>
      </c>
      <c r="E22" s="7">
        <f t="shared" si="2"/>
        <v>8928.9333333333343</v>
      </c>
      <c r="F22" s="7">
        <f t="shared" si="2"/>
        <v>7575.6</v>
      </c>
      <c r="G22" s="7">
        <f t="shared" si="2"/>
        <v>6222.2666666666664</v>
      </c>
      <c r="H22" s="7">
        <f t="shared" si="2"/>
        <v>5545.6</v>
      </c>
      <c r="I22" s="7">
        <f t="shared" si="2"/>
        <v>4868.9333333333334</v>
      </c>
      <c r="J22" s="7">
        <f t="shared" si="2"/>
        <v>4530.6000000000004</v>
      </c>
      <c r="K22" s="7">
        <f t="shared" si="2"/>
        <v>4327.6000000000004</v>
      </c>
      <c r="L22" s="7">
        <f t="shared" si="2"/>
        <v>3921.6000000000004</v>
      </c>
      <c r="M22" s="7">
        <f t="shared" si="2"/>
        <v>3786.2666666666669</v>
      </c>
      <c r="N22" s="7">
        <f t="shared" si="2"/>
        <v>3718.6000000000004</v>
      </c>
      <c r="O22" s="7">
        <f t="shared" si="2"/>
        <v>3650.9333333333338</v>
      </c>
    </row>
    <row r="23" spans="2:15" ht="9.9499999999999993" hidden="1" customHeight="1" x14ac:dyDescent="0.2">
      <c r="B23" s="6">
        <v>120</v>
      </c>
      <c r="C23" s="7">
        <f t="shared" si="2"/>
        <v>25602.800000000003</v>
      </c>
      <c r="D23" s="7">
        <f t="shared" si="2"/>
        <v>15082.800000000001</v>
      </c>
      <c r="E23" s="7">
        <f t="shared" si="2"/>
        <v>11576.133333333335</v>
      </c>
      <c r="F23" s="7">
        <f t="shared" si="2"/>
        <v>9822.8000000000011</v>
      </c>
      <c r="G23" s="7">
        <f t="shared" si="2"/>
        <v>8069.4666666666672</v>
      </c>
      <c r="H23" s="7">
        <f t="shared" si="2"/>
        <v>7192.8000000000011</v>
      </c>
      <c r="I23" s="7">
        <f t="shared" si="2"/>
        <v>6316.1333333333341</v>
      </c>
      <c r="J23" s="7">
        <f t="shared" si="2"/>
        <v>5877.8000000000011</v>
      </c>
      <c r="K23" s="7">
        <f t="shared" si="2"/>
        <v>5614.8000000000011</v>
      </c>
      <c r="L23" s="7">
        <f t="shared" si="2"/>
        <v>5088.8000000000011</v>
      </c>
      <c r="M23" s="7">
        <f t="shared" si="2"/>
        <v>4913.4666666666681</v>
      </c>
      <c r="N23" s="7">
        <f t="shared" si="2"/>
        <v>4825.8000000000011</v>
      </c>
      <c r="O23" s="7">
        <f t="shared" si="2"/>
        <v>4738.1333333333341</v>
      </c>
    </row>
    <row r="24" spans="2:15" ht="9.9499999999999993" hidden="1" customHeight="1" x14ac:dyDescent="0.2"/>
    <row r="25" spans="2:15" ht="9.9499999999999993" hidden="1" customHeight="1" x14ac:dyDescent="0.2">
      <c r="C25" s="1" t="s">
        <v>14</v>
      </c>
      <c r="E25" s="8" t="s">
        <v>15</v>
      </c>
      <c r="F25" s="8"/>
      <c r="G25" s="9" t="e">
        <f>VLOOKUP(+#REF!,A2:B8,2)</f>
        <v>#REF!</v>
      </c>
    </row>
    <row r="26" spans="2:15" ht="9.9499999999999993" hidden="1" customHeight="1" x14ac:dyDescent="0.2">
      <c r="E26" s="8" t="s">
        <v>16</v>
      </c>
      <c r="F26" s="8"/>
      <c r="G26" s="9" t="e">
        <f>+#REF!</f>
        <v>#REF!</v>
      </c>
    </row>
    <row r="27" spans="2:15" ht="9.9499999999999993" hidden="1" customHeight="1" x14ac:dyDescent="0.2"/>
    <row r="28" spans="2:15" ht="9.9499999999999993" hidden="1" customHeight="1" x14ac:dyDescent="0.2">
      <c r="G28" s="10" t="s">
        <v>17</v>
      </c>
      <c r="H28" s="10" t="s">
        <v>18</v>
      </c>
    </row>
    <row r="29" spans="2:15" ht="9.9499999999999993" hidden="1" customHeight="1" x14ac:dyDescent="0.2">
      <c r="E29" s="8" t="s">
        <v>6</v>
      </c>
      <c r="F29" s="8"/>
      <c r="G29" s="11" t="e">
        <f>+G25*H11</f>
        <v>#REF!</v>
      </c>
      <c r="H29" s="12"/>
    </row>
    <row r="30" spans="2:15" ht="9.9499999999999993" hidden="1" customHeight="1" x14ac:dyDescent="0.2">
      <c r="E30" s="8" t="s">
        <v>19</v>
      </c>
      <c r="F30" s="8"/>
      <c r="G30" s="11">
        <v>15000</v>
      </c>
      <c r="H30" s="12">
        <v>15000</v>
      </c>
    </row>
    <row r="31" spans="2:15" ht="9.9499999999999993" hidden="1" customHeight="1" x14ac:dyDescent="0.2">
      <c r="E31" s="8" t="s">
        <v>20</v>
      </c>
      <c r="F31" s="8"/>
      <c r="G31" s="11" t="e">
        <f>VLOOKUP(G25,taula01,4)</f>
        <v>#REF!</v>
      </c>
      <c r="H31" s="12"/>
    </row>
    <row r="32" spans="2:15" ht="9.9499999999999993" hidden="1" customHeight="1" x14ac:dyDescent="0.2">
      <c r="E32" s="8" t="s">
        <v>21</v>
      </c>
      <c r="F32" s="8"/>
      <c r="G32" s="11" t="e">
        <f>VLOOKUP(G25,taula01,2)*H10*G26</f>
        <v>#REF!</v>
      </c>
      <c r="H32" s="7" t="e">
        <f>+G32</f>
        <v>#REF!</v>
      </c>
    </row>
    <row r="33" spans="5:8" ht="9.9499999999999993" hidden="1" customHeight="1" x14ac:dyDescent="0.2">
      <c r="E33" s="8"/>
      <c r="F33" s="8" t="s">
        <v>22</v>
      </c>
      <c r="G33" s="13" t="e">
        <f>SUM(G29:G32)</f>
        <v>#REF!</v>
      </c>
      <c r="H33" s="14" t="e">
        <f>SUM(H29:H32)</f>
        <v>#REF!</v>
      </c>
    </row>
    <row r="34" spans="5:8" ht="9.9499999999999993" hidden="1" customHeight="1" x14ac:dyDescent="0.2">
      <c r="E34" s="8"/>
      <c r="F34" s="8"/>
      <c r="G34" s="15"/>
      <c r="H34" s="12"/>
    </row>
    <row r="35" spans="5:8" ht="9.9499999999999993" hidden="1" customHeight="1" x14ac:dyDescent="0.2">
      <c r="E35" s="8" t="s">
        <v>23</v>
      </c>
      <c r="F35" s="8"/>
      <c r="G35" s="11" t="e">
        <f>+G33/G26</f>
        <v>#REF!</v>
      </c>
      <c r="H35" s="7" t="e">
        <f>+H33/G26</f>
        <v>#REF!</v>
      </c>
    </row>
    <row r="36" spans="5:8" ht="9.9499999999999993" hidden="1" customHeight="1" x14ac:dyDescent="0.2"/>
    <row r="37" spans="5:8" ht="9.9499999999999993" hidden="1" customHeight="1" x14ac:dyDescent="0.2"/>
    <row r="38" spans="5:8" ht="9.9499999999999993" hidden="1" customHeight="1" x14ac:dyDescent="0.2"/>
    <row r="39" spans="5:8" ht="9.9499999999999993" hidden="1" customHeight="1" x14ac:dyDescent="0.2"/>
    <row r="40" spans="5:8" ht="9.9499999999999993" hidden="1" customHeight="1" x14ac:dyDescent="0.2"/>
    <row r="41" spans="5:8" ht="9.9499999999999993" hidden="1" customHeight="1" x14ac:dyDescent="0.2"/>
    <row r="42" spans="5:8" ht="9.9499999999999993" hidden="1" customHeight="1" x14ac:dyDescent="0.2"/>
    <row r="43" spans="5:8" ht="9.9499999999999993" hidden="1" customHeight="1" x14ac:dyDescent="0.2"/>
    <row r="44" spans="5:8" ht="9.9499999999999993" hidden="1" customHeight="1" x14ac:dyDescent="0.2"/>
    <row r="45" spans="5:8" ht="9.9499999999999993" hidden="1" customHeight="1" x14ac:dyDescent="0.2"/>
    <row r="46" spans="5:8" ht="9.9499999999999993" hidden="1" customHeight="1" x14ac:dyDescent="0.2"/>
    <row r="47" spans="5:8" ht="9.9499999999999993" hidden="1" customHeight="1" x14ac:dyDescent="0.2"/>
    <row r="48" spans="5:8" ht="9.9499999999999993" hidden="1" customHeight="1" x14ac:dyDescent="0.2"/>
    <row r="49" ht="9.9499999999999993" hidden="1" customHeight="1" x14ac:dyDescent="0.2"/>
  </sheetData>
  <sheetProtection password="F137" sheet="1" objects="1" scenarios="1"/>
  <phoneticPr fontId="0" type="noConversion"/>
  <pageMargins left="0.75" right="0.75" top="1" bottom="1" header="0.511811024" footer="0.511811024"/>
  <pageSetup paperSize="9" orientation="landscape" horizontalDpi="360" verticalDpi="360" r:id="rId1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C9904-A0CE-4560-957B-59627C601C92}">
  <sheetPr>
    <tabColor theme="3" tint="0.39997558519241921"/>
    <pageSetUpPr fitToPage="1"/>
  </sheetPr>
  <dimension ref="A1:Q75"/>
  <sheetViews>
    <sheetView tabSelected="1" workbookViewId="0">
      <selection activeCell="B2" sqref="B2"/>
    </sheetView>
  </sheetViews>
  <sheetFormatPr baseColWidth="10" defaultColWidth="8.85546875" defaultRowHeight="12.75" x14ac:dyDescent="0.2"/>
  <cols>
    <col min="1" max="1" width="2.28515625" style="31" customWidth="1"/>
    <col min="2" max="2" width="4.28515625" style="31" customWidth="1"/>
    <col min="3" max="3" width="30.42578125" style="31" customWidth="1"/>
    <col min="4" max="4" width="31.7109375" style="31" customWidth="1"/>
    <col min="5" max="5" width="7.140625" style="31" hidden="1" customWidth="1"/>
    <col min="6" max="6" width="8.7109375" style="31" customWidth="1"/>
    <col min="7" max="7" width="10.42578125" style="31" customWidth="1"/>
    <col min="8" max="8" width="11.140625" style="31" bestFit="1" customWidth="1"/>
    <col min="9" max="9" width="5.7109375" style="31" customWidth="1"/>
    <col min="10" max="10" width="13.85546875" style="31" customWidth="1"/>
    <col min="11" max="11" width="3.42578125" style="31" customWidth="1"/>
    <col min="12" max="12" width="2.42578125" style="31" customWidth="1"/>
    <col min="13" max="16384" width="8.85546875" style="31"/>
  </cols>
  <sheetData>
    <row r="1" spans="1:13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x14ac:dyDescent="0.2">
      <c r="A2" s="65"/>
      <c r="B2" s="30"/>
      <c r="C2" s="30"/>
      <c r="D2" s="30"/>
      <c r="E2" s="30"/>
      <c r="F2" s="30"/>
      <c r="G2" s="30"/>
      <c r="H2" s="30"/>
      <c r="I2" s="30"/>
      <c r="J2" s="30"/>
      <c r="K2" s="30"/>
      <c r="L2" s="65"/>
    </row>
    <row r="3" spans="1:13" x14ac:dyDescent="0.2">
      <c r="A3" s="65"/>
      <c r="B3" s="30"/>
      <c r="C3" s="30"/>
      <c r="D3" s="30"/>
      <c r="E3" s="30"/>
      <c r="F3" s="30"/>
      <c r="G3" s="30"/>
      <c r="H3" s="30"/>
      <c r="I3" s="30"/>
      <c r="J3" s="30"/>
      <c r="K3" s="30"/>
      <c r="L3" s="65"/>
      <c r="M3" s="30"/>
    </row>
    <row r="4" spans="1:13" ht="23.25" x14ac:dyDescent="0.35">
      <c r="A4" s="65"/>
      <c r="B4" s="30"/>
      <c r="C4" s="23"/>
      <c r="D4" s="23"/>
      <c r="E4" s="23"/>
      <c r="F4" s="23"/>
      <c r="G4" s="23"/>
      <c r="H4" s="23"/>
      <c r="I4" s="23"/>
      <c r="J4" s="30"/>
      <c r="K4" s="30"/>
      <c r="L4" s="65"/>
      <c r="M4" s="17"/>
    </row>
    <row r="5" spans="1:13" ht="13.5" customHeight="1" x14ac:dyDescent="0.35">
      <c r="A5" s="65"/>
      <c r="B5" s="30"/>
      <c r="C5" s="19"/>
      <c r="D5" s="23"/>
      <c r="E5" s="23"/>
      <c r="F5" s="23"/>
      <c r="G5" s="23"/>
      <c r="H5" s="23"/>
      <c r="I5" s="23"/>
      <c r="J5" s="30"/>
      <c r="K5" s="30"/>
      <c r="L5" s="65"/>
      <c r="M5" s="17"/>
    </row>
    <row r="6" spans="1:13" x14ac:dyDescent="0.2">
      <c r="A6" s="65"/>
      <c r="B6" s="30"/>
      <c r="C6" s="17"/>
      <c r="D6" s="17"/>
      <c r="E6" s="17"/>
      <c r="F6" s="17"/>
      <c r="G6" s="17"/>
      <c r="H6" s="17"/>
      <c r="I6" s="17"/>
      <c r="J6" s="30"/>
      <c r="K6" s="30"/>
      <c r="L6" s="65"/>
      <c r="M6" s="17"/>
    </row>
    <row r="7" spans="1:13" ht="15" customHeight="1" x14ac:dyDescent="0.2">
      <c r="A7" s="65"/>
      <c r="B7" s="30"/>
      <c r="C7" s="17"/>
      <c r="D7" s="17"/>
      <c r="E7" s="17"/>
      <c r="F7" s="17"/>
      <c r="G7" s="17"/>
      <c r="H7" s="17"/>
      <c r="I7" s="17"/>
      <c r="J7" s="30"/>
      <c r="K7" s="30"/>
      <c r="L7" s="65"/>
      <c r="M7" s="17"/>
    </row>
    <row r="8" spans="1:13" x14ac:dyDescent="0.2">
      <c r="A8" s="65"/>
      <c r="B8" s="30"/>
      <c r="C8" s="17"/>
      <c r="D8" s="17"/>
      <c r="E8" s="17"/>
      <c r="F8" s="17"/>
      <c r="G8" s="17"/>
      <c r="H8" s="17"/>
      <c r="I8" s="17"/>
      <c r="J8" s="30"/>
      <c r="K8" s="30"/>
      <c r="L8" s="65"/>
      <c r="M8" s="17"/>
    </row>
    <row r="9" spans="1:13" x14ac:dyDescent="0.2">
      <c r="A9" s="65"/>
      <c r="B9" s="17"/>
      <c r="C9" s="32"/>
      <c r="D9" s="17"/>
      <c r="E9" s="30"/>
      <c r="F9" s="30"/>
      <c r="G9" s="30"/>
      <c r="H9" s="30"/>
      <c r="I9" s="30"/>
      <c r="J9" s="30"/>
      <c r="K9" s="30"/>
      <c r="L9" s="65"/>
      <c r="M9" s="17"/>
    </row>
    <row r="10" spans="1:13" x14ac:dyDescent="0.2">
      <c r="A10" s="6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65"/>
      <c r="M10" s="17"/>
    </row>
    <row r="11" spans="1:13" x14ac:dyDescent="0.2">
      <c r="A11" s="6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65"/>
      <c r="M11" s="17"/>
    </row>
    <row r="12" spans="1:13" x14ac:dyDescent="0.2">
      <c r="A12" s="6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65"/>
      <c r="M12" s="17"/>
    </row>
    <row r="13" spans="1:13" x14ac:dyDescent="0.2">
      <c r="A13" s="6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65"/>
      <c r="M13" s="17"/>
    </row>
    <row r="14" spans="1:13" x14ac:dyDescent="0.2">
      <c r="A14" s="6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65"/>
      <c r="M14" s="17"/>
    </row>
    <row r="15" spans="1:13" x14ac:dyDescent="0.2">
      <c r="A15" s="6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65"/>
      <c r="M15" s="17"/>
    </row>
    <row r="16" spans="1:13" x14ac:dyDescent="0.2">
      <c r="A16" s="6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5"/>
      <c r="M16" s="17"/>
    </row>
    <row r="17" spans="1:14" x14ac:dyDescent="0.2">
      <c r="A17" s="65"/>
      <c r="B17" s="30"/>
      <c r="C17" s="71"/>
      <c r="D17" s="33"/>
      <c r="E17" s="30"/>
      <c r="F17" s="30"/>
      <c r="G17" s="30"/>
      <c r="H17" s="30"/>
      <c r="I17" s="30"/>
      <c r="J17" s="30"/>
      <c r="K17" s="30"/>
      <c r="L17" s="65"/>
      <c r="M17" s="17"/>
    </row>
    <row r="18" spans="1:14" x14ac:dyDescent="0.2">
      <c r="A18" s="65"/>
      <c r="B18" s="30"/>
      <c r="C18" s="71"/>
      <c r="D18" s="33"/>
      <c r="E18" s="30"/>
      <c r="F18" s="30"/>
      <c r="G18" s="30"/>
      <c r="H18" s="30"/>
      <c r="I18" s="30"/>
      <c r="J18" s="30"/>
      <c r="K18" s="30"/>
      <c r="L18" s="65"/>
      <c r="M18" s="17"/>
    </row>
    <row r="19" spans="1:14" x14ac:dyDescent="0.2">
      <c r="A19" s="65"/>
      <c r="B19" s="30"/>
      <c r="C19" s="71"/>
      <c r="D19" s="33"/>
      <c r="E19" s="30"/>
      <c r="F19" s="30"/>
      <c r="G19" s="30"/>
      <c r="H19" s="30"/>
      <c r="I19" s="30"/>
      <c r="J19" s="30"/>
      <c r="K19" s="30"/>
      <c r="L19" s="65"/>
      <c r="M19" s="17"/>
    </row>
    <row r="20" spans="1:14" x14ac:dyDescent="0.2">
      <c r="A20" s="65"/>
      <c r="B20" s="30"/>
      <c r="C20" s="71"/>
      <c r="D20" s="33"/>
      <c r="E20" s="30"/>
      <c r="F20" s="30"/>
      <c r="G20" s="30"/>
      <c r="H20" s="30"/>
      <c r="I20" s="30"/>
      <c r="J20" s="30"/>
      <c r="K20" s="30"/>
      <c r="L20" s="65"/>
      <c r="M20" s="17"/>
    </row>
    <row r="21" spans="1:14" x14ac:dyDescent="0.2">
      <c r="A21" s="65"/>
      <c r="B21" s="30"/>
      <c r="C21" s="71"/>
      <c r="D21" s="33"/>
      <c r="E21" s="30"/>
      <c r="F21" s="30"/>
      <c r="G21" s="30"/>
      <c r="H21" s="30"/>
      <c r="I21" s="30"/>
      <c r="J21" s="30"/>
      <c r="K21" s="30"/>
      <c r="L21" s="65"/>
      <c r="M21" s="17"/>
    </row>
    <row r="22" spans="1:14" x14ac:dyDescent="0.2">
      <c r="A22" s="65"/>
      <c r="B22" s="30"/>
      <c r="C22" s="71"/>
      <c r="D22" s="33"/>
      <c r="E22" s="30"/>
      <c r="F22" s="30"/>
      <c r="G22" s="30"/>
      <c r="H22" s="30"/>
      <c r="I22" s="30"/>
      <c r="J22" s="30"/>
      <c r="K22" s="30"/>
      <c r="L22" s="65"/>
      <c r="M22" s="17"/>
    </row>
    <row r="23" spans="1:14" x14ac:dyDescent="0.2">
      <c r="A23" s="6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5"/>
      <c r="M23" s="17"/>
    </row>
    <row r="24" spans="1:14" x14ac:dyDescent="0.2">
      <c r="A24" s="6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5"/>
      <c r="M24" s="17"/>
      <c r="N24" s="31" t="s">
        <v>27</v>
      </c>
    </row>
    <row r="25" spans="1:14" x14ac:dyDescent="0.2">
      <c r="A25" s="65"/>
      <c r="B25" s="30"/>
      <c r="C25" s="30"/>
      <c r="D25" s="34"/>
      <c r="E25" s="30"/>
      <c r="F25" s="30"/>
      <c r="G25" s="30"/>
      <c r="H25" s="30"/>
      <c r="I25" s="30"/>
      <c r="J25" s="30"/>
      <c r="K25" s="30"/>
      <c r="L25" s="65"/>
      <c r="M25" s="17"/>
    </row>
    <row r="26" spans="1:14" x14ac:dyDescent="0.2">
      <c r="A26" s="65"/>
      <c r="B26" s="30"/>
      <c r="C26" s="69"/>
      <c r="D26" s="69"/>
      <c r="E26" s="69"/>
      <c r="F26" s="69"/>
      <c r="G26" s="69"/>
      <c r="H26" s="69"/>
      <c r="I26" s="69"/>
      <c r="J26" s="69"/>
      <c r="K26" s="30"/>
      <c r="L26" s="65"/>
      <c r="M26" s="16"/>
    </row>
    <row r="27" spans="1:14" x14ac:dyDescent="0.2">
      <c r="A27" s="65"/>
      <c r="B27" s="30"/>
      <c r="C27" s="69"/>
      <c r="D27" s="69"/>
      <c r="E27" s="69"/>
      <c r="F27" s="69"/>
      <c r="G27" s="69"/>
      <c r="H27" s="69"/>
      <c r="I27" s="69"/>
      <c r="J27" s="69"/>
      <c r="K27" s="30"/>
      <c r="L27" s="65"/>
      <c r="M27" s="16"/>
    </row>
    <row r="28" spans="1:14" x14ac:dyDescent="0.2">
      <c r="A28" s="65"/>
      <c r="B28" s="30"/>
      <c r="C28" s="69"/>
      <c r="D28" s="69"/>
      <c r="E28" s="69"/>
      <c r="F28" s="69"/>
      <c r="G28" s="69"/>
      <c r="H28" s="69"/>
      <c r="I28" s="69"/>
      <c r="J28" s="69"/>
      <c r="K28" s="30"/>
      <c r="L28" s="65"/>
      <c r="M28" s="16"/>
    </row>
    <row r="29" spans="1:14" ht="30.75" customHeight="1" x14ac:dyDescent="0.2">
      <c r="A29" s="65"/>
      <c r="B29" s="30"/>
      <c r="C29" s="32"/>
      <c r="D29" s="69"/>
      <c r="E29" s="69"/>
      <c r="F29" s="69"/>
      <c r="G29" s="69"/>
      <c r="H29" s="69"/>
      <c r="I29" s="69"/>
      <c r="J29" s="69"/>
      <c r="K29" s="30"/>
      <c r="L29" s="65"/>
    </row>
    <row r="30" spans="1:14" ht="22.5" x14ac:dyDescent="0.2">
      <c r="A30" s="65"/>
      <c r="B30" s="35"/>
      <c r="C30" s="90" t="s">
        <v>0</v>
      </c>
      <c r="D30" s="91"/>
      <c r="E30" s="75"/>
      <c r="F30" s="84" t="s">
        <v>1</v>
      </c>
      <c r="G30" s="85" t="s">
        <v>25</v>
      </c>
      <c r="H30" s="86" t="s">
        <v>45</v>
      </c>
      <c r="I30" s="84" t="s">
        <v>2</v>
      </c>
      <c r="J30" s="84" t="s">
        <v>3</v>
      </c>
      <c r="K30" s="30"/>
      <c r="L30" s="66"/>
    </row>
    <row r="31" spans="1:14" ht="13.5" customHeight="1" x14ac:dyDescent="0.2">
      <c r="A31" s="65"/>
      <c r="B31" s="35"/>
      <c r="C31" s="52" t="s">
        <v>26</v>
      </c>
      <c r="D31" s="36"/>
      <c r="E31" s="76"/>
      <c r="F31" s="81"/>
      <c r="G31" s="78"/>
      <c r="H31" s="27"/>
      <c r="I31" s="28"/>
      <c r="J31" s="29"/>
      <c r="K31" s="30"/>
      <c r="L31" s="67"/>
      <c r="M31" s="20"/>
    </row>
    <row r="32" spans="1:14" ht="13.5" customHeight="1" x14ac:dyDescent="0.2">
      <c r="A32" s="65"/>
      <c r="B32" s="35"/>
      <c r="C32" s="59" t="s">
        <v>28</v>
      </c>
      <c r="D32" s="25" t="s">
        <v>31</v>
      </c>
      <c r="E32" s="76"/>
      <c r="F32" s="82">
        <v>99.52</v>
      </c>
      <c r="G32" s="79">
        <f>+(F32*M32)/1000</f>
        <v>7.9914559999999994</v>
      </c>
      <c r="H32" s="56">
        <v>1215</v>
      </c>
      <c r="I32" s="57" t="s">
        <v>24</v>
      </c>
      <c r="J32" s="58">
        <f>+(G32*H32)</f>
        <v>9709.6190399999996</v>
      </c>
      <c r="K32" s="30"/>
      <c r="L32" s="67"/>
      <c r="M32" s="60">
        <v>80.3</v>
      </c>
    </row>
    <row r="33" spans="1:17" ht="13.5" customHeight="1" x14ac:dyDescent="0.2">
      <c r="A33" s="65"/>
      <c r="B33" s="35"/>
      <c r="C33" s="59"/>
      <c r="D33" s="25" t="s">
        <v>32</v>
      </c>
      <c r="E33" s="76"/>
      <c r="F33" s="82">
        <v>3.16</v>
      </c>
      <c r="G33" s="79">
        <f>+(F33*M33)/1000</f>
        <v>0.25374799999999997</v>
      </c>
      <c r="H33" s="56">
        <v>1215</v>
      </c>
      <c r="I33" s="57" t="s">
        <v>24</v>
      </c>
      <c r="J33" s="58">
        <f>+(G33*H33)</f>
        <v>308.30381999999997</v>
      </c>
      <c r="K33" s="30"/>
      <c r="L33" s="67"/>
      <c r="M33" s="60">
        <v>80.3</v>
      </c>
    </row>
    <row r="34" spans="1:17" ht="14.25" customHeight="1" x14ac:dyDescent="0.2">
      <c r="A34" s="65"/>
      <c r="B34" s="35"/>
      <c r="C34" s="59"/>
      <c r="D34" s="25"/>
      <c r="E34" s="76"/>
      <c r="F34" s="82"/>
      <c r="G34" s="79"/>
      <c r="H34" s="56"/>
      <c r="I34" s="57"/>
      <c r="J34" s="58"/>
      <c r="K34" s="30"/>
      <c r="L34" s="67"/>
      <c r="M34" s="60"/>
    </row>
    <row r="35" spans="1:17" ht="14.25" customHeight="1" x14ac:dyDescent="0.2">
      <c r="A35" s="65"/>
      <c r="B35" s="35"/>
      <c r="C35" s="59" t="s">
        <v>34</v>
      </c>
      <c r="D35" s="25" t="s">
        <v>33</v>
      </c>
      <c r="E35" s="76"/>
      <c r="F35" s="82">
        <v>85.68</v>
      </c>
      <c r="G35" s="79">
        <f>+(F35*M35)/1000</f>
        <v>7.5535488000000006</v>
      </c>
      <c r="H35" s="56">
        <v>1272</v>
      </c>
      <c r="I35" s="57" t="s">
        <v>24</v>
      </c>
      <c r="J35" s="58">
        <f>+(G35*H35)</f>
        <v>9608.1140736000016</v>
      </c>
      <c r="K35" s="30"/>
      <c r="L35" s="67"/>
      <c r="M35" s="60">
        <v>88.16</v>
      </c>
    </row>
    <row r="36" spans="1:17" ht="14.25" customHeight="1" x14ac:dyDescent="0.2">
      <c r="A36" s="65"/>
      <c r="B36" s="35"/>
      <c r="C36" s="59"/>
      <c r="D36" s="25"/>
      <c r="E36" s="76"/>
      <c r="F36" s="82"/>
      <c r="G36" s="79"/>
      <c r="H36" s="56"/>
      <c r="I36" s="57"/>
      <c r="J36" s="58"/>
      <c r="K36" s="30"/>
      <c r="L36" s="67"/>
      <c r="M36" s="60"/>
    </row>
    <row r="37" spans="1:17" ht="14.25" customHeight="1" x14ac:dyDescent="0.2">
      <c r="A37" s="65"/>
      <c r="B37" s="35"/>
      <c r="C37" s="52" t="s">
        <v>29</v>
      </c>
      <c r="D37" s="62"/>
      <c r="E37" s="76"/>
      <c r="F37" s="82"/>
      <c r="G37" s="79"/>
      <c r="H37" s="56"/>
      <c r="I37" s="57"/>
      <c r="J37" s="58"/>
      <c r="K37" s="30"/>
      <c r="L37" s="67"/>
      <c r="M37" s="60"/>
    </row>
    <row r="38" spans="1:17" ht="14.25" customHeight="1" x14ac:dyDescent="0.2">
      <c r="A38" s="65"/>
      <c r="B38" s="35"/>
      <c r="C38" s="59" t="s">
        <v>35</v>
      </c>
      <c r="D38" s="25" t="s">
        <v>36</v>
      </c>
      <c r="E38" s="76"/>
      <c r="F38" s="82">
        <v>1.24</v>
      </c>
      <c r="G38" s="79">
        <f>+(F38*M38)/1000</f>
        <v>0.14984159999999999</v>
      </c>
      <c r="H38" s="56">
        <v>995</v>
      </c>
      <c r="I38" s="57" t="s">
        <v>24</v>
      </c>
      <c r="J38" s="58">
        <f>+(G38*H38)</f>
        <v>149.09239199999999</v>
      </c>
      <c r="K38" s="30"/>
      <c r="L38" s="67"/>
      <c r="M38" s="60">
        <v>120.84</v>
      </c>
    </row>
    <row r="39" spans="1:17" ht="14.25" customHeight="1" x14ac:dyDescent="0.2">
      <c r="A39" s="65"/>
      <c r="B39" s="35"/>
      <c r="C39" s="59" t="s">
        <v>30</v>
      </c>
      <c r="D39" s="25" t="s">
        <v>37</v>
      </c>
      <c r="E39" s="76"/>
      <c r="F39" s="82">
        <v>30.08</v>
      </c>
      <c r="G39" s="79">
        <f t="shared" ref="G39:G40" si="0">+(F39*M39)/1000</f>
        <v>2.6705023999999997</v>
      </c>
      <c r="H39" s="56">
        <v>995</v>
      </c>
      <c r="I39" s="57" t="s">
        <v>24</v>
      </c>
      <c r="J39" s="58">
        <f t="shared" ref="J39:J40" si="1">+(G39*H39)</f>
        <v>2657.1498879999999</v>
      </c>
      <c r="K39" s="30"/>
      <c r="L39" s="67"/>
      <c r="M39" s="60">
        <v>88.78</v>
      </c>
    </row>
    <row r="40" spans="1:17" ht="14.25" customHeight="1" x14ac:dyDescent="0.2">
      <c r="A40" s="65"/>
      <c r="B40" s="35"/>
      <c r="C40" s="59" t="s">
        <v>38</v>
      </c>
      <c r="D40" s="25" t="s">
        <v>39</v>
      </c>
      <c r="E40" s="76"/>
      <c r="F40" s="82">
        <v>34.159999999999997</v>
      </c>
      <c r="G40" s="79">
        <f t="shared" si="0"/>
        <v>3.0327248</v>
      </c>
      <c r="H40" s="56">
        <v>995</v>
      </c>
      <c r="I40" s="57" t="s">
        <v>24</v>
      </c>
      <c r="J40" s="58">
        <f t="shared" si="1"/>
        <v>3017.5611760000002</v>
      </c>
      <c r="K40" s="18"/>
      <c r="L40" s="67"/>
      <c r="M40" s="60">
        <v>88.78</v>
      </c>
    </row>
    <row r="41" spans="1:17" ht="14.25" customHeight="1" x14ac:dyDescent="0.2">
      <c r="A41" s="65"/>
      <c r="B41" s="35"/>
      <c r="C41" s="52"/>
      <c r="D41" s="62"/>
      <c r="E41" s="76"/>
      <c r="F41" s="82"/>
      <c r="G41" s="79"/>
      <c r="H41" s="56"/>
      <c r="I41" s="57"/>
      <c r="J41" s="58"/>
      <c r="K41" s="18"/>
      <c r="L41" s="67"/>
      <c r="M41" s="60"/>
    </row>
    <row r="42" spans="1:17" ht="14.25" customHeight="1" x14ac:dyDescent="0.2">
      <c r="A42" s="65"/>
      <c r="B42" s="35"/>
      <c r="C42" s="59"/>
      <c r="D42" s="25"/>
      <c r="E42" s="76"/>
      <c r="F42" s="82"/>
      <c r="G42" s="79"/>
      <c r="H42" s="56"/>
      <c r="I42" s="57"/>
      <c r="J42" s="58"/>
      <c r="K42" s="18"/>
      <c r="L42" s="67"/>
      <c r="M42" s="60"/>
    </row>
    <row r="43" spans="1:17" ht="14.25" customHeight="1" x14ac:dyDescent="0.2">
      <c r="A43" s="65"/>
      <c r="B43" s="35"/>
      <c r="C43" s="59" t="s">
        <v>40</v>
      </c>
      <c r="D43" s="25"/>
      <c r="E43" s="76"/>
      <c r="F43" s="82"/>
      <c r="G43" s="79"/>
      <c r="H43" s="56"/>
      <c r="I43" s="57"/>
      <c r="J43" s="58"/>
      <c r="K43" s="30"/>
      <c r="L43" s="67"/>
      <c r="M43" s="60"/>
    </row>
    <row r="44" spans="1:17" ht="14.25" customHeight="1" x14ac:dyDescent="0.2">
      <c r="A44" s="65"/>
      <c r="B44" s="35"/>
      <c r="C44" s="59" t="s">
        <v>41</v>
      </c>
      <c r="D44" s="25"/>
      <c r="E44" s="76"/>
      <c r="F44" s="82"/>
      <c r="G44" s="79"/>
      <c r="H44" s="56"/>
      <c r="I44" s="57"/>
      <c r="J44" s="58"/>
      <c r="K44" s="18"/>
      <c r="L44" s="67"/>
      <c r="M44" s="60"/>
    </row>
    <row r="45" spans="1:17" ht="14.25" customHeight="1" x14ac:dyDescent="0.2">
      <c r="A45" s="65"/>
      <c r="B45" s="35"/>
      <c r="C45" s="59" t="s">
        <v>43</v>
      </c>
      <c r="D45" s="25"/>
      <c r="E45" s="76"/>
      <c r="F45" s="82"/>
      <c r="G45" s="79"/>
      <c r="H45" s="56"/>
      <c r="I45" s="57"/>
      <c r="J45" s="58"/>
      <c r="K45" s="18"/>
      <c r="L45" s="67"/>
      <c r="M45" s="60"/>
      <c r="Q45" s="61"/>
    </row>
    <row r="46" spans="1:17" ht="14.25" customHeight="1" x14ac:dyDescent="0.2">
      <c r="A46" s="65"/>
      <c r="B46" s="35"/>
      <c r="C46" s="59" t="s">
        <v>42</v>
      </c>
      <c r="D46" s="25"/>
      <c r="E46" s="76"/>
      <c r="F46" s="82"/>
      <c r="G46" s="79"/>
      <c r="H46" s="56"/>
      <c r="I46" s="57"/>
      <c r="J46" s="58"/>
      <c r="K46" s="18"/>
      <c r="L46" s="67"/>
      <c r="M46" s="60"/>
    </row>
    <row r="47" spans="1:17" ht="14.25" customHeight="1" x14ac:dyDescent="0.2">
      <c r="A47" s="65"/>
      <c r="B47" s="35"/>
      <c r="C47" s="59"/>
      <c r="D47" s="25"/>
      <c r="E47" s="76"/>
      <c r="F47" s="82"/>
      <c r="G47" s="79"/>
      <c r="H47" s="56"/>
      <c r="I47" s="57"/>
      <c r="J47" s="58"/>
      <c r="K47" s="18"/>
      <c r="L47" s="67"/>
      <c r="M47" s="60"/>
    </row>
    <row r="48" spans="1:17" ht="14.25" customHeight="1" x14ac:dyDescent="0.2">
      <c r="A48" s="65"/>
      <c r="B48" s="35"/>
      <c r="C48" s="59" t="s">
        <v>44</v>
      </c>
      <c r="D48" s="25"/>
      <c r="E48" s="76"/>
      <c r="F48" s="82"/>
      <c r="G48" s="79"/>
      <c r="H48" s="56"/>
      <c r="I48" s="57"/>
      <c r="J48" s="58"/>
      <c r="K48" s="18"/>
      <c r="L48" s="67"/>
      <c r="M48" s="60"/>
    </row>
    <row r="49" spans="1:13" ht="14.25" customHeight="1" x14ac:dyDescent="0.25">
      <c r="A49" s="65"/>
      <c r="B49" s="35"/>
      <c r="C49" s="64"/>
      <c r="D49" s="25"/>
      <c r="E49" s="76"/>
      <c r="F49" s="82"/>
      <c r="G49" s="79"/>
      <c r="H49" s="56"/>
      <c r="I49" s="57"/>
      <c r="J49" s="58"/>
      <c r="K49" s="18"/>
      <c r="L49" s="67"/>
      <c r="M49" s="60"/>
    </row>
    <row r="50" spans="1:13" ht="14.25" customHeight="1" x14ac:dyDescent="0.2">
      <c r="A50" s="65"/>
      <c r="B50" s="35"/>
      <c r="C50" s="59"/>
      <c r="D50" s="25"/>
      <c r="E50" s="76"/>
      <c r="F50" s="82"/>
      <c r="G50" s="79"/>
      <c r="H50" s="56"/>
      <c r="I50" s="57"/>
      <c r="J50" s="58"/>
      <c r="K50" s="18"/>
      <c r="L50" s="67"/>
      <c r="M50" s="60"/>
    </row>
    <row r="51" spans="1:13" ht="12.75" customHeight="1" x14ac:dyDescent="0.2">
      <c r="A51" s="65"/>
      <c r="B51" s="35"/>
      <c r="C51" s="63"/>
      <c r="D51" s="62"/>
      <c r="E51" s="76"/>
      <c r="F51" s="82"/>
      <c r="G51" s="79"/>
      <c r="H51" s="56"/>
      <c r="I51" s="57"/>
      <c r="J51" s="58"/>
      <c r="K51" s="18"/>
      <c r="L51" s="68"/>
      <c r="M51" s="20"/>
    </row>
    <row r="52" spans="1:13" ht="12.75" customHeight="1" x14ac:dyDescent="0.2">
      <c r="A52" s="65"/>
      <c r="B52" s="35"/>
      <c r="C52" s="51"/>
      <c r="D52" s="36"/>
      <c r="E52" s="76"/>
      <c r="F52" s="81"/>
      <c r="G52" s="78"/>
      <c r="H52" s="27"/>
      <c r="I52" s="28"/>
      <c r="J52" s="29"/>
      <c r="K52" s="18"/>
      <c r="L52" s="68"/>
      <c r="M52" s="20"/>
    </row>
    <row r="53" spans="1:13" ht="12.75" customHeight="1" x14ac:dyDescent="0.2">
      <c r="A53" s="65"/>
      <c r="B53" s="35"/>
      <c r="C53" s="51"/>
      <c r="D53" s="37"/>
      <c r="E53" s="77"/>
      <c r="F53" s="83" t="s">
        <v>25</v>
      </c>
      <c r="G53" s="80">
        <f>SUM(G31:G51)</f>
        <v>21.651821599999998</v>
      </c>
      <c r="H53" s="39"/>
      <c r="I53" s="40"/>
      <c r="J53" s="29"/>
      <c r="K53" s="18"/>
      <c r="L53" s="67"/>
      <c r="M53" s="20"/>
    </row>
    <row r="54" spans="1:13" ht="14.25" customHeight="1" x14ac:dyDescent="0.2">
      <c r="A54" s="65"/>
      <c r="B54" s="35"/>
      <c r="C54" s="21"/>
      <c r="D54" s="21"/>
      <c r="E54" s="21"/>
      <c r="F54" s="21"/>
      <c r="G54" s="21"/>
      <c r="H54" s="21"/>
      <c r="I54" s="22"/>
      <c r="J54" s="53">
        <f>SUM(J31:J53)</f>
        <v>25449.840389599998</v>
      </c>
      <c r="K54" s="18"/>
      <c r="L54" s="65"/>
    </row>
    <row r="55" spans="1:13" ht="14.25" customHeight="1" x14ac:dyDescent="0.2">
      <c r="A55" s="65"/>
      <c r="B55" s="35"/>
      <c r="C55" s="45"/>
      <c r="D55" s="45"/>
      <c r="E55" s="45"/>
      <c r="F55" s="45"/>
      <c r="G55" s="45"/>
      <c r="H55" s="46"/>
      <c r="I55" s="47"/>
      <c r="J55" s="53"/>
      <c r="K55" s="18"/>
      <c r="L55" s="65"/>
    </row>
    <row r="56" spans="1:13" ht="12.75" customHeight="1" x14ac:dyDescent="0.2">
      <c r="A56" s="65"/>
      <c r="B56" s="35"/>
      <c r="C56" s="46"/>
      <c r="D56" s="45"/>
      <c r="E56" s="45"/>
      <c r="F56" s="45"/>
      <c r="G56" s="45"/>
      <c r="H56" s="48"/>
      <c r="I56" s="45"/>
      <c r="J56" s="53"/>
      <c r="K56" s="18"/>
      <c r="L56" s="65"/>
    </row>
    <row r="57" spans="1:13" ht="12.75" customHeight="1" x14ac:dyDescent="0.2">
      <c r="A57" s="65"/>
      <c r="B57" s="35"/>
      <c r="C57" s="46"/>
      <c r="D57" s="45"/>
      <c r="E57" s="45"/>
      <c r="F57" s="45"/>
      <c r="G57" s="45"/>
      <c r="H57" s="46"/>
      <c r="I57" s="49"/>
      <c r="J57" s="53"/>
      <c r="K57" s="18"/>
      <c r="L57" s="65"/>
    </row>
    <row r="58" spans="1:13" ht="12.75" customHeight="1" x14ac:dyDescent="0.2">
      <c r="A58" s="65"/>
      <c r="B58" s="35"/>
      <c r="C58" s="45"/>
      <c r="D58" s="45"/>
      <c r="E58" s="45"/>
      <c r="F58" s="45"/>
      <c r="G58" s="45"/>
      <c r="H58" s="48" t="s">
        <v>4</v>
      </c>
      <c r="I58" s="45"/>
      <c r="J58" s="53">
        <f>+J54</f>
        <v>25449.840389599998</v>
      </c>
      <c r="K58" s="18"/>
      <c r="L58" s="65"/>
    </row>
    <row r="59" spans="1:13" ht="12.75" customHeight="1" x14ac:dyDescent="0.2">
      <c r="A59" s="65"/>
      <c r="B59" s="35"/>
      <c r="C59" s="46"/>
      <c r="D59" s="45"/>
      <c r="E59" s="45"/>
      <c r="F59" s="45"/>
      <c r="G59" s="45"/>
      <c r="H59" s="45"/>
      <c r="I59" s="45"/>
      <c r="J59" s="24"/>
      <c r="K59" s="18"/>
      <c r="L59" s="65"/>
    </row>
    <row r="60" spans="1:13" ht="12.75" customHeight="1" x14ac:dyDescent="0.2">
      <c r="A60" s="65"/>
      <c r="B60" s="35"/>
      <c r="C60" s="46"/>
      <c r="D60" s="45"/>
      <c r="E60" s="45"/>
      <c r="F60" s="45"/>
      <c r="G60" s="45"/>
      <c r="H60" s="92"/>
      <c r="I60" s="93"/>
      <c r="J60" s="93"/>
      <c r="K60" s="18"/>
      <c r="L60" s="65"/>
    </row>
    <row r="61" spans="1:13" ht="12.75" customHeight="1" x14ac:dyDescent="0.2">
      <c r="A61" s="65"/>
      <c r="B61" s="35"/>
      <c r="C61" s="45"/>
      <c r="D61" s="45"/>
      <c r="E61" s="45"/>
      <c r="F61" s="45"/>
      <c r="G61" s="45"/>
      <c r="H61" s="45"/>
      <c r="I61" s="45"/>
      <c r="J61" s="30"/>
      <c r="K61" s="18"/>
      <c r="L61" s="65"/>
    </row>
    <row r="62" spans="1:13" ht="12.75" customHeight="1" x14ac:dyDescent="0.2">
      <c r="A62" s="65"/>
      <c r="B62" s="35"/>
      <c r="C62" s="45"/>
      <c r="D62" s="45"/>
      <c r="E62" s="45"/>
      <c r="F62" s="45"/>
      <c r="G62" s="45"/>
      <c r="H62" s="45"/>
      <c r="I62" s="45"/>
      <c r="J62" s="50"/>
      <c r="K62" s="18"/>
      <c r="L62" s="65"/>
    </row>
    <row r="63" spans="1:13" x14ac:dyDescent="0.2">
      <c r="A63" s="65"/>
      <c r="B63" s="30"/>
      <c r="C63" s="87"/>
      <c r="D63" s="88"/>
      <c r="E63" s="88"/>
      <c r="F63" s="88"/>
      <c r="G63" s="88"/>
      <c r="H63" s="88"/>
      <c r="I63" s="88"/>
      <c r="J63" s="88"/>
      <c r="K63" s="30"/>
      <c r="L63" s="65"/>
    </row>
    <row r="64" spans="1:13" ht="13.5" x14ac:dyDescent="0.25">
      <c r="A64" s="65"/>
      <c r="B64" s="30"/>
      <c r="C64" s="88"/>
      <c r="D64" s="89"/>
      <c r="E64" s="89"/>
      <c r="F64" s="70"/>
      <c r="G64" s="70"/>
      <c r="H64" s="70"/>
      <c r="I64" s="70"/>
      <c r="J64" s="41"/>
      <c r="K64" s="30"/>
      <c r="L64" s="65"/>
    </row>
    <row r="65" spans="1:12" x14ac:dyDescent="0.2">
      <c r="A65" s="65"/>
      <c r="B65" s="30"/>
      <c r="C65" s="35"/>
      <c r="D65" s="30"/>
      <c r="E65" s="30"/>
      <c r="F65" s="30"/>
      <c r="G65" s="30"/>
      <c r="H65" s="30"/>
      <c r="I65" s="30"/>
      <c r="J65" s="30"/>
      <c r="K65" s="30"/>
      <c r="L65" s="65"/>
    </row>
    <row r="66" spans="1:12" x14ac:dyDescent="0.2">
      <c r="A66" s="65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65"/>
    </row>
    <row r="67" spans="1:12" x14ac:dyDescent="0.2">
      <c r="A67" s="65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65"/>
    </row>
    <row r="68" spans="1:12" x14ac:dyDescent="0.2">
      <c r="A68" s="65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65"/>
    </row>
    <row r="69" spans="1:12" x14ac:dyDescent="0.2">
      <c r="A69" s="65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65"/>
    </row>
    <row r="70" spans="1:12" x14ac:dyDescent="0.2">
      <c r="A70" s="65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65"/>
    </row>
    <row r="71" spans="1:12" x14ac:dyDescent="0.2">
      <c r="A71" s="65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65"/>
    </row>
    <row r="72" spans="1:12" x14ac:dyDescent="0.2">
      <c r="A72" s="65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65"/>
    </row>
    <row r="73" spans="1:12" ht="18" customHeight="1" x14ac:dyDescent="0.2">
      <c r="A73" s="65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65"/>
    </row>
    <row r="74" spans="1:12" ht="16.5" customHeight="1" x14ac:dyDescent="0.2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5"/>
    </row>
    <row r="75" spans="1:12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</row>
  </sheetData>
  <mergeCells count="4">
    <mergeCell ref="C63:J63"/>
    <mergeCell ref="C64:E64"/>
    <mergeCell ref="C30:D30"/>
    <mergeCell ref="H60:J60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paperSize="9" scale="83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2085-4CB4-4F7D-9A46-653D3527D4BF}">
  <sheetPr>
    <pageSetUpPr fitToPage="1"/>
  </sheetPr>
  <dimension ref="A1:Q75"/>
  <sheetViews>
    <sheetView topLeftCell="A13" workbookViewId="0">
      <selection activeCell="O62" sqref="O62"/>
    </sheetView>
  </sheetViews>
  <sheetFormatPr baseColWidth="10" defaultColWidth="8.85546875" defaultRowHeight="12.75" x14ac:dyDescent="0.2"/>
  <cols>
    <col min="1" max="1" width="2.28515625" style="31" customWidth="1"/>
    <col min="2" max="2" width="4.28515625" style="31" customWidth="1"/>
    <col min="3" max="3" width="30.42578125" style="31" customWidth="1"/>
    <col min="4" max="4" width="31.7109375" style="31" customWidth="1"/>
    <col min="5" max="5" width="7.140625" style="31" hidden="1" customWidth="1"/>
    <col min="6" max="6" width="8.7109375" style="31" customWidth="1"/>
    <col min="7" max="7" width="10.42578125" style="31" customWidth="1"/>
    <col min="8" max="8" width="11.140625" style="31" bestFit="1" customWidth="1"/>
    <col min="9" max="9" width="5.7109375" style="31" customWidth="1"/>
    <col min="10" max="10" width="13.85546875" style="31" customWidth="1"/>
    <col min="11" max="11" width="3.42578125" style="31" customWidth="1"/>
    <col min="12" max="12" width="2.42578125" style="31" customWidth="1"/>
    <col min="13" max="16384" width="8.85546875" style="31"/>
  </cols>
  <sheetData>
    <row r="1" spans="1:13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x14ac:dyDescent="0.2">
      <c r="A2" s="65"/>
      <c r="B2" s="30"/>
      <c r="C2" s="30"/>
      <c r="D2" s="30"/>
      <c r="E2" s="30"/>
      <c r="F2" s="30"/>
      <c r="G2" s="30"/>
      <c r="H2" s="30"/>
      <c r="I2" s="30"/>
      <c r="J2" s="30"/>
      <c r="K2" s="30"/>
      <c r="L2" s="65"/>
    </row>
    <row r="3" spans="1:13" x14ac:dyDescent="0.2">
      <c r="A3" s="65"/>
      <c r="B3" s="30"/>
      <c r="C3" s="30"/>
      <c r="D3" s="30"/>
      <c r="E3" s="30"/>
      <c r="F3" s="30"/>
      <c r="G3" s="30"/>
      <c r="H3" s="30"/>
      <c r="I3" s="30"/>
      <c r="J3" s="30"/>
      <c r="K3" s="30"/>
      <c r="L3" s="65"/>
      <c r="M3" s="30"/>
    </row>
    <row r="4" spans="1:13" ht="23.25" x14ac:dyDescent="0.35">
      <c r="A4" s="65"/>
      <c r="B4" s="30"/>
      <c r="C4" s="23"/>
      <c r="D4" s="23"/>
      <c r="E4" s="23"/>
      <c r="F4" s="23"/>
      <c r="G4" s="23"/>
      <c r="H4" s="23"/>
      <c r="I4" s="23"/>
      <c r="J4" s="30"/>
      <c r="K4" s="30"/>
      <c r="L4" s="65"/>
      <c r="M4" s="17"/>
    </row>
    <row r="5" spans="1:13" ht="13.5" customHeight="1" x14ac:dyDescent="0.35">
      <c r="A5" s="65"/>
      <c r="B5" s="30"/>
      <c r="C5" s="19"/>
      <c r="D5" s="23"/>
      <c r="E5" s="23"/>
      <c r="F5" s="23"/>
      <c r="G5" s="23"/>
      <c r="H5" s="23"/>
      <c r="I5" s="23"/>
      <c r="J5" s="30"/>
      <c r="K5" s="30"/>
      <c r="L5" s="65"/>
      <c r="M5" s="17"/>
    </row>
    <row r="6" spans="1:13" x14ac:dyDescent="0.2">
      <c r="A6" s="65"/>
      <c r="B6" s="30"/>
      <c r="C6" s="17"/>
      <c r="D6" s="17"/>
      <c r="E6" s="17"/>
      <c r="F6" s="17"/>
      <c r="G6" s="17"/>
      <c r="H6" s="17"/>
      <c r="I6" s="17"/>
      <c r="J6" s="30"/>
      <c r="K6" s="30"/>
      <c r="L6" s="65"/>
      <c r="M6" s="17"/>
    </row>
    <row r="7" spans="1:13" ht="15" customHeight="1" x14ac:dyDescent="0.2">
      <c r="A7" s="65"/>
      <c r="B7" s="30"/>
      <c r="C7" s="17"/>
      <c r="D7" s="17"/>
      <c r="E7" s="17"/>
      <c r="F7" s="17"/>
      <c r="G7" s="17"/>
      <c r="H7" s="17"/>
      <c r="I7" s="17"/>
      <c r="J7" s="30"/>
      <c r="K7" s="30"/>
      <c r="L7" s="65"/>
      <c r="M7" s="17"/>
    </row>
    <row r="8" spans="1:13" x14ac:dyDescent="0.2">
      <c r="A8" s="65"/>
      <c r="B8" s="30"/>
      <c r="C8" s="17"/>
      <c r="D8" s="17"/>
      <c r="E8" s="17"/>
      <c r="F8" s="17"/>
      <c r="G8" s="17"/>
      <c r="H8" s="17"/>
      <c r="I8" s="17"/>
      <c r="J8" s="30"/>
      <c r="K8" s="30"/>
      <c r="L8" s="65"/>
      <c r="M8" s="17"/>
    </row>
    <row r="9" spans="1:13" x14ac:dyDescent="0.2">
      <c r="A9" s="65"/>
      <c r="B9" s="17"/>
      <c r="C9" s="32"/>
      <c r="D9" s="17"/>
      <c r="E9" s="30"/>
      <c r="F9" s="30"/>
      <c r="G9" s="30"/>
      <c r="H9" s="30"/>
      <c r="I9" s="30"/>
      <c r="J9" s="30"/>
      <c r="K9" s="30"/>
      <c r="L9" s="65"/>
      <c r="M9" s="17"/>
    </row>
    <row r="10" spans="1:13" x14ac:dyDescent="0.2">
      <c r="A10" s="6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65"/>
      <c r="M10" s="17"/>
    </row>
    <row r="11" spans="1:13" x14ac:dyDescent="0.2">
      <c r="A11" s="6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65"/>
      <c r="M11" s="17"/>
    </row>
    <row r="12" spans="1:13" x14ac:dyDescent="0.2">
      <c r="A12" s="6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65"/>
      <c r="M12" s="17"/>
    </row>
    <row r="13" spans="1:13" x14ac:dyDescent="0.2">
      <c r="A13" s="6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65"/>
      <c r="M13" s="17"/>
    </row>
    <row r="14" spans="1:13" x14ac:dyDescent="0.2">
      <c r="A14" s="6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65"/>
      <c r="M14" s="17"/>
    </row>
    <row r="15" spans="1:13" x14ac:dyDescent="0.2">
      <c r="A15" s="6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65"/>
      <c r="M15" s="17"/>
    </row>
    <row r="16" spans="1:13" x14ac:dyDescent="0.2">
      <c r="A16" s="6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5"/>
      <c r="M16" s="17"/>
    </row>
    <row r="17" spans="1:14" x14ac:dyDescent="0.2">
      <c r="A17" s="65"/>
      <c r="B17" s="30"/>
      <c r="C17" s="74"/>
      <c r="D17" s="33"/>
      <c r="E17" s="30"/>
      <c r="F17" s="30"/>
      <c r="G17" s="30"/>
      <c r="H17" s="30"/>
      <c r="I17" s="30"/>
      <c r="J17" s="30"/>
      <c r="K17" s="30"/>
      <c r="L17" s="65"/>
      <c r="M17" s="17"/>
    </row>
    <row r="18" spans="1:14" x14ac:dyDescent="0.2">
      <c r="A18" s="65"/>
      <c r="B18" s="30"/>
      <c r="C18" s="74"/>
      <c r="D18" s="33"/>
      <c r="E18" s="30"/>
      <c r="F18" s="30"/>
      <c r="G18" s="30"/>
      <c r="H18" s="30"/>
      <c r="I18" s="30"/>
      <c r="J18" s="30"/>
      <c r="K18" s="30"/>
      <c r="L18" s="65"/>
      <c r="M18" s="17"/>
    </row>
    <row r="19" spans="1:14" x14ac:dyDescent="0.2">
      <c r="A19" s="65"/>
      <c r="B19" s="30"/>
      <c r="C19" s="74"/>
      <c r="D19" s="33"/>
      <c r="E19" s="30"/>
      <c r="F19" s="30"/>
      <c r="G19" s="30"/>
      <c r="H19" s="30"/>
      <c r="I19" s="30"/>
      <c r="J19" s="30"/>
      <c r="K19" s="30"/>
      <c r="L19" s="65"/>
      <c r="M19" s="17"/>
    </row>
    <row r="20" spans="1:14" x14ac:dyDescent="0.2">
      <c r="A20" s="65"/>
      <c r="B20" s="30"/>
      <c r="C20" s="74"/>
      <c r="D20" s="33"/>
      <c r="E20" s="30"/>
      <c r="F20" s="30"/>
      <c r="G20" s="30"/>
      <c r="H20" s="30"/>
      <c r="I20" s="30"/>
      <c r="J20" s="30"/>
      <c r="K20" s="30"/>
      <c r="L20" s="65"/>
      <c r="M20" s="17"/>
    </row>
    <row r="21" spans="1:14" x14ac:dyDescent="0.2">
      <c r="A21" s="65"/>
      <c r="B21" s="30"/>
      <c r="C21" s="74"/>
      <c r="D21" s="33"/>
      <c r="E21" s="30"/>
      <c r="F21" s="30"/>
      <c r="G21" s="30"/>
      <c r="H21" s="30"/>
      <c r="I21" s="30"/>
      <c r="J21" s="30"/>
      <c r="K21" s="30"/>
      <c r="L21" s="65"/>
      <c r="M21" s="17"/>
    </row>
    <row r="22" spans="1:14" x14ac:dyDescent="0.2">
      <c r="A22" s="65"/>
      <c r="B22" s="30"/>
      <c r="C22" s="74"/>
      <c r="D22" s="33"/>
      <c r="E22" s="30"/>
      <c r="F22" s="30"/>
      <c r="G22" s="30"/>
      <c r="H22" s="30"/>
      <c r="I22" s="30"/>
      <c r="J22" s="30"/>
      <c r="K22" s="30"/>
      <c r="L22" s="65"/>
      <c r="M22" s="17"/>
    </row>
    <row r="23" spans="1:14" x14ac:dyDescent="0.2">
      <c r="A23" s="6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5"/>
      <c r="M23" s="17"/>
    </row>
    <row r="24" spans="1:14" x14ac:dyDescent="0.2">
      <c r="A24" s="6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5"/>
      <c r="M24" s="17"/>
      <c r="N24" s="31" t="s">
        <v>27</v>
      </c>
    </row>
    <row r="25" spans="1:14" x14ac:dyDescent="0.2">
      <c r="A25" s="65"/>
      <c r="B25" s="30"/>
      <c r="C25" s="30"/>
      <c r="D25" s="34"/>
      <c r="E25" s="30"/>
      <c r="F25" s="30"/>
      <c r="G25" s="30"/>
      <c r="H25" s="30"/>
      <c r="I25" s="30"/>
      <c r="J25" s="30"/>
      <c r="K25" s="30"/>
      <c r="L25" s="65"/>
      <c r="M25" s="17"/>
    </row>
    <row r="26" spans="1:14" x14ac:dyDescent="0.2">
      <c r="A26" s="65"/>
      <c r="B26" s="30"/>
      <c r="C26" s="72"/>
      <c r="D26" s="72"/>
      <c r="E26" s="72"/>
      <c r="F26" s="72"/>
      <c r="G26" s="72"/>
      <c r="H26" s="72"/>
      <c r="I26" s="72"/>
      <c r="J26" s="72"/>
      <c r="K26" s="30"/>
      <c r="L26" s="65"/>
      <c r="M26" s="16"/>
    </row>
    <row r="27" spans="1:14" x14ac:dyDescent="0.2">
      <c r="A27" s="65"/>
      <c r="B27" s="30"/>
      <c r="C27" s="72"/>
      <c r="D27" s="72"/>
      <c r="E27" s="72"/>
      <c r="F27" s="72"/>
      <c r="G27" s="72"/>
      <c r="H27" s="72"/>
      <c r="I27" s="72"/>
      <c r="J27" s="72"/>
      <c r="K27" s="30"/>
      <c r="L27" s="65"/>
      <c r="M27" s="16"/>
    </row>
    <row r="28" spans="1:14" x14ac:dyDescent="0.2">
      <c r="A28" s="65"/>
      <c r="B28" s="30"/>
      <c r="C28" s="72"/>
      <c r="D28" s="72"/>
      <c r="E28" s="72"/>
      <c r="F28" s="72"/>
      <c r="G28" s="72"/>
      <c r="H28" s="72"/>
      <c r="I28" s="72"/>
      <c r="J28" s="72"/>
      <c r="K28" s="30"/>
      <c r="L28" s="65"/>
      <c r="M28" s="16"/>
    </row>
    <row r="29" spans="1:14" ht="30.75" customHeight="1" x14ac:dyDescent="0.2">
      <c r="A29" s="65"/>
      <c r="B29" s="30"/>
      <c r="C29" s="32"/>
      <c r="D29" s="72"/>
      <c r="E29" s="72"/>
      <c r="F29" s="72"/>
      <c r="G29" s="72"/>
      <c r="H29" s="72"/>
      <c r="I29" s="72"/>
      <c r="J29" s="72"/>
      <c r="K29" s="30"/>
      <c r="L29" s="65"/>
    </row>
    <row r="30" spans="1:14" ht="22.5" x14ac:dyDescent="0.2">
      <c r="A30" s="65"/>
      <c r="B30" s="35"/>
      <c r="C30" s="90" t="s">
        <v>0</v>
      </c>
      <c r="D30" s="91"/>
      <c r="E30" s="75"/>
      <c r="F30" s="84" t="s">
        <v>1</v>
      </c>
      <c r="G30" s="85" t="s">
        <v>25</v>
      </c>
      <c r="H30" s="86" t="s">
        <v>45</v>
      </c>
      <c r="I30" s="84" t="s">
        <v>2</v>
      </c>
      <c r="J30" s="84" t="s">
        <v>3</v>
      </c>
      <c r="K30" s="30"/>
      <c r="L30" s="66"/>
    </row>
    <row r="31" spans="1:14" ht="13.5" customHeight="1" x14ac:dyDescent="0.2">
      <c r="A31" s="65"/>
      <c r="B31" s="35"/>
      <c r="C31" s="52" t="s">
        <v>26</v>
      </c>
      <c r="D31" s="36"/>
      <c r="E31" s="25"/>
      <c r="F31" s="26"/>
      <c r="G31" s="43"/>
      <c r="H31" s="27"/>
      <c r="I31" s="28"/>
      <c r="J31" s="29"/>
      <c r="K31" s="30"/>
      <c r="L31" s="67"/>
      <c r="M31" s="20"/>
    </row>
    <row r="32" spans="1:14" ht="13.5" customHeight="1" x14ac:dyDescent="0.2">
      <c r="A32" s="65"/>
      <c r="B32" s="35"/>
      <c r="C32" s="59" t="s">
        <v>28</v>
      </c>
      <c r="D32" s="25" t="s">
        <v>31</v>
      </c>
      <c r="E32" s="25"/>
      <c r="F32" s="54">
        <v>99.52</v>
      </c>
      <c r="G32" s="55">
        <f>+(F32*M32)/1000</f>
        <v>7.9914559999999994</v>
      </c>
      <c r="H32" s="56">
        <v>1215</v>
      </c>
      <c r="I32" s="57" t="s">
        <v>24</v>
      </c>
      <c r="J32" s="58">
        <f>+(G32*H32)</f>
        <v>9709.6190399999996</v>
      </c>
      <c r="K32" s="30"/>
      <c r="L32" s="67"/>
      <c r="M32" s="60">
        <v>80.3</v>
      </c>
    </row>
    <row r="33" spans="1:17" ht="13.5" customHeight="1" x14ac:dyDescent="0.2">
      <c r="A33" s="65"/>
      <c r="B33" s="35"/>
      <c r="C33" s="59"/>
      <c r="D33" s="25" t="s">
        <v>32</v>
      </c>
      <c r="E33" s="25"/>
      <c r="F33" s="54">
        <v>3.16</v>
      </c>
      <c r="G33" s="55">
        <f>+(F33*M33)/1000</f>
        <v>0.25374799999999997</v>
      </c>
      <c r="H33" s="56">
        <v>1215</v>
      </c>
      <c r="I33" s="57" t="s">
        <v>24</v>
      </c>
      <c r="J33" s="58">
        <f>+(G33*H33)</f>
        <v>308.30381999999997</v>
      </c>
      <c r="K33" s="30"/>
      <c r="L33" s="67"/>
      <c r="M33" s="60">
        <v>80.3</v>
      </c>
    </row>
    <row r="34" spans="1:17" ht="14.25" customHeight="1" x14ac:dyDescent="0.2">
      <c r="A34" s="65"/>
      <c r="B34" s="35"/>
      <c r="C34" s="59"/>
      <c r="D34" s="25"/>
      <c r="E34" s="25"/>
      <c r="F34" s="54"/>
      <c r="G34" s="55"/>
      <c r="H34" s="56"/>
      <c r="I34" s="57"/>
      <c r="J34" s="58"/>
      <c r="K34" s="30"/>
      <c r="L34" s="67"/>
      <c r="M34" s="60"/>
    </row>
    <row r="35" spans="1:17" ht="14.25" customHeight="1" x14ac:dyDescent="0.2">
      <c r="A35" s="65"/>
      <c r="B35" s="35"/>
      <c r="C35" s="59" t="s">
        <v>34</v>
      </c>
      <c r="D35" s="25" t="s">
        <v>33</v>
      </c>
      <c r="E35" s="25"/>
      <c r="F35" s="54">
        <v>85.68</v>
      </c>
      <c r="G35" s="55">
        <f>+(F35*M35)/1000</f>
        <v>7.5535488000000006</v>
      </c>
      <c r="H35" s="56">
        <v>1272</v>
      </c>
      <c r="I35" s="57" t="s">
        <v>24</v>
      </c>
      <c r="J35" s="58">
        <f>+(G35*H35)</f>
        <v>9608.1140736000016</v>
      </c>
      <c r="K35" s="30"/>
      <c r="L35" s="67"/>
      <c r="M35" s="60">
        <v>88.16</v>
      </c>
    </row>
    <row r="36" spans="1:17" ht="14.25" customHeight="1" x14ac:dyDescent="0.2">
      <c r="A36" s="65"/>
      <c r="B36" s="35"/>
      <c r="C36" s="59"/>
      <c r="D36" s="25"/>
      <c r="E36" s="25"/>
      <c r="F36" s="54"/>
      <c r="G36" s="55"/>
      <c r="H36" s="56"/>
      <c r="I36" s="57"/>
      <c r="J36" s="58"/>
      <c r="K36" s="30"/>
      <c r="L36" s="67"/>
      <c r="M36" s="60"/>
    </row>
    <row r="37" spans="1:17" ht="14.25" customHeight="1" x14ac:dyDescent="0.2">
      <c r="A37" s="65"/>
      <c r="B37" s="35"/>
      <c r="C37" s="52" t="s">
        <v>29</v>
      </c>
      <c r="D37" s="62"/>
      <c r="E37" s="25"/>
      <c r="F37" s="54"/>
      <c r="G37" s="55"/>
      <c r="H37" s="56"/>
      <c r="I37" s="57"/>
      <c r="J37" s="58"/>
      <c r="K37" s="30"/>
      <c r="L37" s="67"/>
      <c r="M37" s="60"/>
    </row>
    <row r="38" spans="1:17" ht="14.25" customHeight="1" x14ac:dyDescent="0.2">
      <c r="A38" s="65"/>
      <c r="B38" s="35"/>
      <c r="C38" s="59" t="s">
        <v>35</v>
      </c>
      <c r="D38" s="25" t="s">
        <v>36</v>
      </c>
      <c r="E38" s="25"/>
      <c r="F38" s="54">
        <v>1.24</v>
      </c>
      <c r="G38" s="55">
        <f>+(F38*M38)/1000</f>
        <v>0.14984159999999999</v>
      </c>
      <c r="H38" s="56">
        <v>995</v>
      </c>
      <c r="I38" s="57" t="s">
        <v>24</v>
      </c>
      <c r="J38" s="58">
        <f>+(G38*H38)</f>
        <v>149.09239199999999</v>
      </c>
      <c r="K38" s="30"/>
      <c r="L38" s="67"/>
      <c r="M38" s="60">
        <v>120.84</v>
      </c>
    </row>
    <row r="39" spans="1:17" ht="14.25" customHeight="1" x14ac:dyDescent="0.2">
      <c r="A39" s="65"/>
      <c r="B39" s="35"/>
      <c r="C39" s="59" t="s">
        <v>30</v>
      </c>
      <c r="D39" s="25" t="s">
        <v>37</v>
      </c>
      <c r="E39" s="25"/>
      <c r="F39" s="54">
        <v>30.08</v>
      </c>
      <c r="G39" s="55">
        <f t="shared" ref="G39:G40" si="0">+(F39*M39)/1000</f>
        <v>2.6705023999999997</v>
      </c>
      <c r="H39" s="56">
        <v>995</v>
      </c>
      <c r="I39" s="57" t="s">
        <v>24</v>
      </c>
      <c r="J39" s="58">
        <f t="shared" ref="J39:J40" si="1">+(G39*H39)</f>
        <v>2657.1498879999999</v>
      </c>
      <c r="K39" s="30"/>
      <c r="L39" s="67"/>
      <c r="M39" s="60">
        <v>88.78</v>
      </c>
    </row>
    <row r="40" spans="1:17" ht="14.25" customHeight="1" x14ac:dyDescent="0.2">
      <c r="A40" s="65"/>
      <c r="B40" s="35"/>
      <c r="C40" s="59" t="s">
        <v>38</v>
      </c>
      <c r="D40" s="25" t="s">
        <v>39</v>
      </c>
      <c r="E40" s="25"/>
      <c r="F40" s="54">
        <v>34.159999999999997</v>
      </c>
      <c r="G40" s="55">
        <f t="shared" si="0"/>
        <v>3.0327248</v>
      </c>
      <c r="H40" s="56">
        <v>995</v>
      </c>
      <c r="I40" s="57" t="s">
        <v>24</v>
      </c>
      <c r="J40" s="58">
        <f t="shared" si="1"/>
        <v>3017.5611760000002</v>
      </c>
      <c r="K40" s="18"/>
      <c r="L40" s="67"/>
      <c r="M40" s="60">
        <v>88.78</v>
      </c>
    </row>
    <row r="41" spans="1:17" ht="14.25" customHeight="1" x14ac:dyDescent="0.2">
      <c r="A41" s="65"/>
      <c r="B41" s="35"/>
      <c r="C41" s="52"/>
      <c r="D41" s="62"/>
      <c r="E41" s="25"/>
      <c r="F41" s="54"/>
      <c r="G41" s="55"/>
      <c r="H41" s="56"/>
      <c r="I41" s="57"/>
      <c r="J41" s="58"/>
      <c r="K41" s="18"/>
      <c r="L41" s="67"/>
      <c r="M41" s="60"/>
    </row>
    <row r="42" spans="1:17" ht="14.25" customHeight="1" x14ac:dyDescent="0.2">
      <c r="A42" s="65"/>
      <c r="B42" s="35"/>
      <c r="C42" s="59"/>
      <c r="D42" s="25"/>
      <c r="E42" s="25"/>
      <c r="F42" s="54"/>
      <c r="G42" s="55"/>
      <c r="H42" s="56"/>
      <c r="I42" s="57"/>
      <c r="J42" s="58"/>
      <c r="K42" s="18"/>
      <c r="L42" s="67"/>
      <c r="M42" s="60"/>
    </row>
    <row r="43" spans="1:17" ht="14.25" customHeight="1" x14ac:dyDescent="0.2">
      <c r="A43" s="65"/>
      <c r="B43" s="35"/>
      <c r="C43" s="59" t="s">
        <v>40</v>
      </c>
      <c r="D43" s="25"/>
      <c r="E43" s="25"/>
      <c r="F43" s="54"/>
      <c r="G43" s="55"/>
      <c r="H43" s="56"/>
      <c r="I43" s="57"/>
      <c r="J43" s="58"/>
      <c r="K43" s="30"/>
      <c r="L43" s="67"/>
      <c r="M43" s="60"/>
    </row>
    <row r="44" spans="1:17" ht="14.25" customHeight="1" x14ac:dyDescent="0.2">
      <c r="A44" s="65"/>
      <c r="B44" s="35"/>
      <c r="C44" s="59" t="s">
        <v>41</v>
      </c>
      <c r="D44" s="25"/>
      <c r="E44" s="25"/>
      <c r="F44" s="54"/>
      <c r="G44" s="55"/>
      <c r="H44" s="56"/>
      <c r="I44" s="57"/>
      <c r="J44" s="58"/>
      <c r="K44" s="18"/>
      <c r="L44" s="67"/>
      <c r="M44" s="60"/>
    </row>
    <row r="45" spans="1:17" ht="14.25" customHeight="1" x14ac:dyDescent="0.2">
      <c r="A45" s="65"/>
      <c r="B45" s="35"/>
      <c r="C45" s="59" t="s">
        <v>43</v>
      </c>
      <c r="D45" s="25"/>
      <c r="E45" s="25"/>
      <c r="F45" s="54"/>
      <c r="G45" s="55"/>
      <c r="H45" s="56"/>
      <c r="I45" s="57"/>
      <c r="J45" s="58"/>
      <c r="K45" s="18"/>
      <c r="L45" s="67"/>
      <c r="M45" s="60"/>
      <c r="Q45" s="61"/>
    </row>
    <row r="46" spans="1:17" ht="14.25" customHeight="1" x14ac:dyDescent="0.2">
      <c r="A46" s="65"/>
      <c r="B46" s="35"/>
      <c r="C46" s="59" t="s">
        <v>42</v>
      </c>
      <c r="D46" s="25"/>
      <c r="E46" s="25"/>
      <c r="F46" s="54"/>
      <c r="G46" s="55"/>
      <c r="H46" s="56"/>
      <c r="I46" s="57"/>
      <c r="J46" s="58"/>
      <c r="K46" s="18"/>
      <c r="L46" s="67"/>
      <c r="M46" s="60"/>
    </row>
    <row r="47" spans="1:17" ht="14.25" customHeight="1" x14ac:dyDescent="0.2">
      <c r="A47" s="65"/>
      <c r="B47" s="35"/>
      <c r="C47" s="59"/>
      <c r="D47" s="25"/>
      <c r="E47" s="25"/>
      <c r="F47" s="54"/>
      <c r="G47" s="55"/>
      <c r="H47" s="56"/>
      <c r="I47" s="57"/>
      <c r="J47" s="58"/>
      <c r="K47" s="18"/>
      <c r="L47" s="67"/>
      <c r="M47" s="60"/>
    </row>
    <row r="48" spans="1:17" ht="14.25" customHeight="1" x14ac:dyDescent="0.2">
      <c r="A48" s="65"/>
      <c r="B48" s="35"/>
      <c r="C48" s="59" t="s">
        <v>44</v>
      </c>
      <c r="D48" s="25"/>
      <c r="E48" s="25"/>
      <c r="F48" s="54"/>
      <c r="G48" s="55"/>
      <c r="H48" s="56"/>
      <c r="I48" s="57"/>
      <c r="J48" s="58"/>
      <c r="K48" s="18"/>
      <c r="L48" s="67"/>
      <c r="M48" s="60"/>
    </row>
    <row r="49" spans="1:13" ht="14.25" customHeight="1" x14ac:dyDescent="0.25">
      <c r="A49" s="65"/>
      <c r="B49" s="35"/>
      <c r="C49" s="64"/>
      <c r="D49" s="25"/>
      <c r="E49" s="25"/>
      <c r="F49" s="54"/>
      <c r="G49" s="55"/>
      <c r="H49" s="56"/>
      <c r="I49" s="57"/>
      <c r="J49" s="58"/>
      <c r="K49" s="18"/>
      <c r="L49" s="67"/>
      <c r="M49" s="60"/>
    </row>
    <row r="50" spans="1:13" ht="14.25" customHeight="1" x14ac:dyDescent="0.2">
      <c r="A50" s="65"/>
      <c r="B50" s="35"/>
      <c r="C50" s="59"/>
      <c r="D50" s="25"/>
      <c r="E50" s="25"/>
      <c r="F50" s="54"/>
      <c r="G50" s="55"/>
      <c r="H50" s="56"/>
      <c r="I50" s="57"/>
      <c r="J50" s="58"/>
      <c r="K50" s="18"/>
      <c r="L50" s="67"/>
      <c r="M50" s="60"/>
    </row>
    <row r="51" spans="1:13" ht="12.75" customHeight="1" x14ac:dyDescent="0.2">
      <c r="A51" s="65"/>
      <c r="B51" s="35"/>
      <c r="C51" s="63"/>
      <c r="D51" s="62"/>
      <c r="E51" s="25"/>
      <c r="F51" s="54"/>
      <c r="G51" s="55"/>
      <c r="H51" s="56"/>
      <c r="I51" s="57"/>
      <c r="J51" s="58"/>
      <c r="K51" s="18"/>
      <c r="L51" s="68"/>
      <c r="M51" s="20"/>
    </row>
    <row r="52" spans="1:13" ht="12.75" customHeight="1" x14ac:dyDescent="0.2">
      <c r="A52" s="65"/>
      <c r="B52" s="35"/>
      <c r="C52" s="51"/>
      <c r="D52" s="36"/>
      <c r="E52" s="25"/>
      <c r="F52" s="26"/>
      <c r="G52" s="43"/>
      <c r="H52" s="27"/>
      <c r="I52" s="28"/>
      <c r="J52" s="29"/>
      <c r="K52" s="18"/>
      <c r="L52" s="68"/>
      <c r="M52" s="20"/>
    </row>
    <row r="53" spans="1:13" ht="12.75" customHeight="1" x14ac:dyDescent="0.2">
      <c r="A53" s="65"/>
      <c r="B53" s="35"/>
      <c r="C53" s="51"/>
      <c r="D53" s="37"/>
      <c r="E53" s="38"/>
      <c r="F53" s="42" t="s">
        <v>25</v>
      </c>
      <c r="G53" s="44">
        <f>SUM(G31:G51)</f>
        <v>21.651821599999998</v>
      </c>
      <c r="H53" s="39"/>
      <c r="I53" s="40"/>
      <c r="J53" s="29"/>
      <c r="K53" s="18"/>
      <c r="L53" s="67"/>
      <c r="M53" s="20"/>
    </row>
    <row r="54" spans="1:13" ht="14.25" customHeight="1" x14ac:dyDescent="0.2">
      <c r="A54" s="65"/>
      <c r="B54" s="35"/>
      <c r="C54" s="21"/>
      <c r="D54" s="21"/>
      <c r="E54" s="21"/>
      <c r="F54" s="21"/>
      <c r="G54" s="21"/>
      <c r="H54" s="21"/>
      <c r="I54" s="22"/>
      <c r="J54" s="53">
        <f>SUM(J31:J53)</f>
        <v>25449.840389599998</v>
      </c>
      <c r="K54" s="18"/>
      <c r="L54" s="65"/>
    </row>
    <row r="55" spans="1:13" ht="14.25" customHeight="1" x14ac:dyDescent="0.2">
      <c r="A55" s="65"/>
      <c r="B55" s="35"/>
      <c r="C55" s="45"/>
      <c r="D55" s="45"/>
      <c r="E55" s="45"/>
      <c r="F55" s="45"/>
      <c r="G55" s="45"/>
      <c r="H55" s="46"/>
      <c r="I55" s="47"/>
      <c r="J55" s="53"/>
      <c r="K55" s="18"/>
      <c r="L55" s="65"/>
    </row>
    <row r="56" spans="1:13" ht="12.75" customHeight="1" x14ac:dyDescent="0.2">
      <c r="A56" s="65"/>
      <c r="B56" s="35"/>
      <c r="C56" s="46"/>
      <c r="D56" s="45"/>
      <c r="E56" s="45"/>
      <c r="F56" s="45"/>
      <c r="G56" s="45"/>
      <c r="H56" s="48"/>
      <c r="I56" s="45"/>
      <c r="J56" s="53"/>
      <c r="K56" s="18"/>
      <c r="L56" s="65"/>
    </row>
    <row r="57" spans="1:13" ht="12.75" customHeight="1" x14ac:dyDescent="0.2">
      <c r="A57" s="65"/>
      <c r="B57" s="35"/>
      <c r="C57" s="46"/>
      <c r="D57" s="45"/>
      <c r="E57" s="45"/>
      <c r="F57" s="45"/>
      <c r="G57" s="45"/>
      <c r="H57" s="46"/>
      <c r="I57" s="49"/>
      <c r="J57" s="53"/>
      <c r="K57" s="18"/>
      <c r="L57" s="65"/>
    </row>
    <row r="58" spans="1:13" ht="12.75" customHeight="1" x14ac:dyDescent="0.2">
      <c r="A58" s="65"/>
      <c r="B58" s="35"/>
      <c r="C58" s="45"/>
      <c r="D58" s="45"/>
      <c r="E58" s="45"/>
      <c r="F58" s="45"/>
      <c r="G58" s="45"/>
      <c r="H58" s="48" t="s">
        <v>4</v>
      </c>
      <c r="I58" s="45"/>
      <c r="J58" s="53">
        <f>+J54</f>
        <v>25449.840389599998</v>
      </c>
      <c r="K58" s="18"/>
      <c r="L58" s="65"/>
    </row>
    <row r="59" spans="1:13" ht="12.75" customHeight="1" x14ac:dyDescent="0.2">
      <c r="A59" s="65"/>
      <c r="B59" s="35"/>
      <c r="C59" s="46"/>
      <c r="D59" s="45"/>
      <c r="E59" s="45"/>
      <c r="F59" s="45"/>
      <c r="G59" s="45"/>
      <c r="H59" s="45"/>
      <c r="I59" s="45"/>
      <c r="J59" s="24"/>
      <c r="K59" s="18"/>
      <c r="L59" s="65"/>
    </row>
    <row r="60" spans="1:13" ht="12.75" customHeight="1" x14ac:dyDescent="0.2">
      <c r="A60" s="65"/>
      <c r="B60" s="35"/>
      <c r="C60" s="46"/>
      <c r="D60" s="45"/>
      <c r="E60" s="45"/>
      <c r="F60" s="45"/>
      <c r="G60" s="45"/>
      <c r="H60" s="94"/>
      <c r="I60" s="95"/>
      <c r="J60" s="95"/>
      <c r="K60" s="18"/>
      <c r="L60" s="65"/>
    </row>
    <row r="61" spans="1:13" ht="12.75" customHeight="1" x14ac:dyDescent="0.2">
      <c r="A61" s="65"/>
      <c r="B61" s="35"/>
      <c r="C61" s="45"/>
      <c r="D61" s="45"/>
      <c r="E61" s="45"/>
      <c r="F61" s="45"/>
      <c r="G61" s="45"/>
      <c r="H61" s="45"/>
      <c r="I61" s="45"/>
      <c r="J61" s="30"/>
      <c r="K61" s="18"/>
      <c r="L61" s="65"/>
    </row>
    <row r="62" spans="1:13" ht="12.75" customHeight="1" x14ac:dyDescent="0.2">
      <c r="A62" s="65"/>
      <c r="B62" s="35"/>
      <c r="C62" s="45"/>
      <c r="D62" s="45"/>
      <c r="E62" s="45"/>
      <c r="F62" s="45"/>
      <c r="G62" s="45"/>
      <c r="H62" s="45"/>
      <c r="I62" s="45"/>
      <c r="J62" s="50"/>
      <c r="K62" s="18"/>
      <c r="L62" s="65"/>
    </row>
    <row r="63" spans="1:13" x14ac:dyDescent="0.2">
      <c r="A63" s="65"/>
      <c r="B63" s="30"/>
      <c r="C63" s="87"/>
      <c r="D63" s="88"/>
      <c r="E63" s="88"/>
      <c r="F63" s="88"/>
      <c r="G63" s="88"/>
      <c r="H63" s="88"/>
      <c r="I63" s="88"/>
      <c r="J63" s="88"/>
      <c r="K63" s="30"/>
      <c r="L63" s="65"/>
    </row>
    <row r="64" spans="1:13" ht="13.5" x14ac:dyDescent="0.25">
      <c r="A64" s="65"/>
      <c r="B64" s="30"/>
      <c r="C64" s="88"/>
      <c r="D64" s="89"/>
      <c r="E64" s="89"/>
      <c r="F64" s="73"/>
      <c r="G64" s="73"/>
      <c r="H64" s="73"/>
      <c r="I64" s="73"/>
      <c r="J64" s="41"/>
      <c r="K64" s="30"/>
      <c r="L64" s="65"/>
    </row>
    <row r="65" spans="1:12" x14ac:dyDescent="0.2">
      <c r="A65" s="65"/>
      <c r="B65" s="30"/>
      <c r="C65" s="35"/>
      <c r="D65" s="30"/>
      <c r="E65" s="30"/>
      <c r="F65" s="30"/>
      <c r="G65" s="30"/>
      <c r="H65" s="30"/>
      <c r="I65" s="30"/>
      <c r="J65" s="30"/>
      <c r="K65" s="30"/>
      <c r="L65" s="65"/>
    </row>
    <row r="66" spans="1:12" x14ac:dyDescent="0.2">
      <c r="A66" s="65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65"/>
    </row>
    <row r="67" spans="1:12" x14ac:dyDescent="0.2">
      <c r="A67" s="65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65"/>
    </row>
    <row r="68" spans="1:12" x14ac:dyDescent="0.2">
      <c r="A68" s="65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65"/>
    </row>
    <row r="69" spans="1:12" x14ac:dyDescent="0.2">
      <c r="A69" s="65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65"/>
    </row>
    <row r="70" spans="1:12" x14ac:dyDescent="0.2">
      <c r="A70" s="65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65"/>
    </row>
    <row r="71" spans="1:12" x14ac:dyDescent="0.2">
      <c r="A71" s="65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65"/>
    </row>
    <row r="72" spans="1:12" x14ac:dyDescent="0.2">
      <c r="A72" s="65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65"/>
    </row>
    <row r="73" spans="1:12" ht="18" customHeight="1" x14ac:dyDescent="0.2">
      <c r="A73" s="65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65"/>
    </row>
    <row r="74" spans="1:12" ht="16.5" customHeight="1" x14ac:dyDescent="0.2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5"/>
    </row>
    <row r="75" spans="1:12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</row>
  </sheetData>
  <mergeCells count="4">
    <mergeCell ref="C63:J63"/>
    <mergeCell ref="C64:E64"/>
    <mergeCell ref="H60:J60"/>
    <mergeCell ref="C30:D30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paperSize="9" scale="83" orientation="portrait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Q75"/>
  <sheetViews>
    <sheetView topLeftCell="A10" zoomScaleNormal="54" zoomScaleSheetLayoutView="50" workbookViewId="0">
      <selection activeCell="M60" sqref="M60"/>
    </sheetView>
  </sheetViews>
  <sheetFormatPr baseColWidth="10" defaultColWidth="8.85546875" defaultRowHeight="12.75" x14ac:dyDescent="0.2"/>
  <cols>
    <col min="1" max="1" width="2.28515625" style="31" customWidth="1"/>
    <col min="2" max="2" width="4.28515625" style="31" customWidth="1"/>
    <col min="3" max="3" width="30.42578125" style="31" customWidth="1"/>
    <col min="4" max="4" width="31.7109375" style="31" customWidth="1"/>
    <col min="5" max="5" width="7.140625" style="31" hidden="1" customWidth="1"/>
    <col min="6" max="6" width="8.7109375" style="31" customWidth="1"/>
    <col min="7" max="7" width="10.42578125" style="31" customWidth="1"/>
    <col min="8" max="8" width="11.140625" style="31" bestFit="1" customWidth="1"/>
    <col min="9" max="9" width="5.7109375" style="31" customWidth="1"/>
    <col min="10" max="10" width="13.85546875" style="31" customWidth="1"/>
    <col min="11" max="11" width="3.42578125" style="31" customWidth="1"/>
    <col min="12" max="12" width="2.42578125" style="31" customWidth="1"/>
    <col min="13" max="16384" width="8.85546875" style="31"/>
  </cols>
  <sheetData>
    <row r="1" spans="1:13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x14ac:dyDescent="0.2">
      <c r="A2" s="65"/>
      <c r="B2" s="30"/>
      <c r="C2" s="30"/>
      <c r="D2" s="30"/>
      <c r="E2" s="30"/>
      <c r="F2" s="30"/>
      <c r="G2" s="30"/>
      <c r="H2" s="30"/>
      <c r="I2" s="30"/>
      <c r="J2" s="30"/>
      <c r="K2" s="30"/>
      <c r="L2" s="65"/>
    </row>
    <row r="3" spans="1:13" x14ac:dyDescent="0.2">
      <c r="A3" s="65"/>
      <c r="B3" s="30"/>
      <c r="C3" s="30"/>
      <c r="D3" s="30"/>
      <c r="E3" s="30"/>
      <c r="F3" s="30"/>
      <c r="G3" s="30"/>
      <c r="H3" s="30"/>
      <c r="I3" s="30"/>
      <c r="J3" s="30"/>
      <c r="K3" s="30"/>
      <c r="L3" s="65"/>
      <c r="M3" s="30"/>
    </row>
    <row r="4" spans="1:13" ht="23.25" x14ac:dyDescent="0.35">
      <c r="A4" s="65"/>
      <c r="B4" s="30"/>
      <c r="C4" s="23"/>
      <c r="D4" s="23"/>
      <c r="E4" s="23"/>
      <c r="F4" s="23"/>
      <c r="G4" s="23"/>
      <c r="H4" s="23"/>
      <c r="I4" s="23"/>
      <c r="J4" s="30"/>
      <c r="K4" s="30"/>
      <c r="L4" s="65"/>
      <c r="M4" s="17"/>
    </row>
    <row r="5" spans="1:13" ht="13.5" customHeight="1" x14ac:dyDescent="0.35">
      <c r="A5" s="65"/>
      <c r="B5" s="30"/>
      <c r="C5" s="19"/>
      <c r="D5" s="23"/>
      <c r="E5" s="23"/>
      <c r="F5" s="23"/>
      <c r="G5" s="23"/>
      <c r="H5" s="23"/>
      <c r="I5" s="23"/>
      <c r="J5" s="30"/>
      <c r="K5" s="30"/>
      <c r="L5" s="65"/>
      <c r="M5" s="17"/>
    </row>
    <row r="6" spans="1:13" x14ac:dyDescent="0.2">
      <c r="A6" s="65"/>
      <c r="B6" s="30"/>
      <c r="C6" s="17"/>
      <c r="D6" s="17"/>
      <c r="E6" s="17"/>
      <c r="F6" s="17"/>
      <c r="G6" s="17"/>
      <c r="H6" s="17"/>
      <c r="I6" s="17"/>
      <c r="J6" s="30"/>
      <c r="K6" s="30"/>
      <c r="L6" s="65"/>
      <c r="M6" s="17"/>
    </row>
    <row r="7" spans="1:13" ht="15" customHeight="1" x14ac:dyDescent="0.2">
      <c r="A7" s="65"/>
      <c r="B7" s="30"/>
      <c r="C7" s="17"/>
      <c r="D7" s="17"/>
      <c r="E7" s="17"/>
      <c r="F7" s="17"/>
      <c r="G7" s="17"/>
      <c r="H7" s="17"/>
      <c r="I7" s="17"/>
      <c r="J7" s="30"/>
      <c r="K7" s="30"/>
      <c r="L7" s="65"/>
      <c r="M7" s="17"/>
    </row>
    <row r="8" spans="1:13" x14ac:dyDescent="0.2">
      <c r="A8" s="65"/>
      <c r="B8" s="30"/>
      <c r="C8" s="17"/>
      <c r="D8" s="17"/>
      <c r="E8" s="17"/>
      <c r="F8" s="17"/>
      <c r="G8" s="17"/>
      <c r="H8" s="17"/>
      <c r="I8" s="17"/>
      <c r="J8" s="30"/>
      <c r="K8" s="30"/>
      <c r="L8" s="65"/>
      <c r="M8" s="17"/>
    </row>
    <row r="9" spans="1:13" x14ac:dyDescent="0.2">
      <c r="A9" s="65"/>
      <c r="B9" s="17"/>
      <c r="C9" s="32"/>
      <c r="D9" s="17"/>
      <c r="E9" s="30"/>
      <c r="F9" s="30"/>
      <c r="G9" s="30"/>
      <c r="H9" s="30"/>
      <c r="I9" s="30"/>
      <c r="J9" s="30"/>
      <c r="K9" s="30"/>
      <c r="L9" s="65"/>
      <c r="M9" s="17"/>
    </row>
    <row r="10" spans="1:13" x14ac:dyDescent="0.2">
      <c r="A10" s="6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65"/>
      <c r="M10" s="17"/>
    </row>
    <row r="11" spans="1:13" x14ac:dyDescent="0.2">
      <c r="A11" s="6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65"/>
      <c r="M11" s="17"/>
    </row>
    <row r="12" spans="1:13" x14ac:dyDescent="0.2">
      <c r="A12" s="6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65"/>
      <c r="M12" s="17"/>
    </row>
    <row r="13" spans="1:13" x14ac:dyDescent="0.2">
      <c r="A13" s="6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65"/>
      <c r="M13" s="17"/>
    </row>
    <row r="14" spans="1:13" x14ac:dyDescent="0.2">
      <c r="A14" s="6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65"/>
      <c r="M14" s="17"/>
    </row>
    <row r="15" spans="1:13" x14ac:dyDescent="0.2">
      <c r="A15" s="6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65"/>
      <c r="M15" s="17"/>
    </row>
    <row r="16" spans="1:13" x14ac:dyDescent="0.2">
      <c r="A16" s="6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5"/>
      <c r="M16" s="17"/>
    </row>
    <row r="17" spans="1:14" x14ac:dyDescent="0.2">
      <c r="A17" s="65"/>
      <c r="B17" s="30"/>
      <c r="C17" s="74"/>
      <c r="D17" s="33"/>
      <c r="E17" s="30"/>
      <c r="F17" s="30"/>
      <c r="G17" s="30"/>
      <c r="H17" s="30"/>
      <c r="I17" s="30"/>
      <c r="J17" s="30"/>
      <c r="K17" s="30"/>
      <c r="L17" s="65"/>
      <c r="M17" s="17"/>
    </row>
    <row r="18" spans="1:14" x14ac:dyDescent="0.2">
      <c r="A18" s="65"/>
      <c r="B18" s="30"/>
      <c r="C18" s="74"/>
      <c r="D18" s="33"/>
      <c r="E18" s="30"/>
      <c r="F18" s="30"/>
      <c r="G18" s="30"/>
      <c r="H18" s="30"/>
      <c r="I18" s="30"/>
      <c r="J18" s="30"/>
      <c r="K18" s="30"/>
      <c r="L18" s="65"/>
      <c r="M18" s="17"/>
    </row>
    <row r="19" spans="1:14" x14ac:dyDescent="0.2">
      <c r="A19" s="65"/>
      <c r="B19" s="30"/>
      <c r="C19" s="74"/>
      <c r="D19" s="33"/>
      <c r="E19" s="30"/>
      <c r="F19" s="30"/>
      <c r="G19" s="30"/>
      <c r="H19" s="30"/>
      <c r="I19" s="30"/>
      <c r="J19" s="30"/>
      <c r="K19" s="30"/>
      <c r="L19" s="65"/>
      <c r="M19" s="17"/>
    </row>
    <row r="20" spans="1:14" x14ac:dyDescent="0.2">
      <c r="A20" s="65"/>
      <c r="B20" s="30"/>
      <c r="C20" s="74"/>
      <c r="D20" s="33"/>
      <c r="E20" s="30"/>
      <c r="F20" s="30"/>
      <c r="G20" s="30"/>
      <c r="H20" s="30"/>
      <c r="I20" s="30"/>
      <c r="J20" s="30"/>
      <c r="K20" s="30"/>
      <c r="L20" s="65"/>
      <c r="M20" s="17"/>
    </row>
    <row r="21" spans="1:14" x14ac:dyDescent="0.2">
      <c r="A21" s="65"/>
      <c r="B21" s="30"/>
      <c r="C21" s="74"/>
      <c r="D21" s="33"/>
      <c r="E21" s="30"/>
      <c r="F21" s="30"/>
      <c r="G21" s="30"/>
      <c r="H21" s="30"/>
      <c r="I21" s="30"/>
      <c r="J21" s="30"/>
      <c r="K21" s="30"/>
      <c r="L21" s="65"/>
      <c r="M21" s="17"/>
    </row>
    <row r="22" spans="1:14" x14ac:dyDescent="0.2">
      <c r="A22" s="65"/>
      <c r="B22" s="30"/>
      <c r="C22" s="74"/>
      <c r="D22" s="33"/>
      <c r="E22" s="30"/>
      <c r="F22" s="30"/>
      <c r="G22" s="30"/>
      <c r="H22" s="30"/>
      <c r="I22" s="30"/>
      <c r="J22" s="30"/>
      <c r="K22" s="30"/>
      <c r="L22" s="65"/>
      <c r="M22" s="17"/>
    </row>
    <row r="23" spans="1:14" x14ac:dyDescent="0.2">
      <c r="A23" s="6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5"/>
      <c r="M23" s="17"/>
    </row>
    <row r="24" spans="1:14" x14ac:dyDescent="0.2">
      <c r="A24" s="6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5"/>
      <c r="M24" s="17"/>
      <c r="N24" s="31" t="s">
        <v>27</v>
      </c>
    </row>
    <row r="25" spans="1:14" x14ac:dyDescent="0.2">
      <c r="A25" s="65"/>
      <c r="B25" s="30"/>
      <c r="C25" s="30"/>
      <c r="D25" s="34"/>
      <c r="E25" s="30"/>
      <c r="F25" s="30"/>
      <c r="G25" s="30"/>
      <c r="H25" s="30"/>
      <c r="I25" s="30"/>
      <c r="J25" s="30"/>
      <c r="K25" s="30"/>
      <c r="L25" s="65"/>
      <c r="M25" s="17"/>
    </row>
    <row r="26" spans="1:14" x14ac:dyDescent="0.2">
      <c r="A26" s="65"/>
      <c r="B26" s="30"/>
      <c r="C26" s="72"/>
      <c r="D26" s="72"/>
      <c r="E26" s="72"/>
      <c r="F26" s="72"/>
      <c r="G26" s="72"/>
      <c r="H26" s="72"/>
      <c r="I26" s="72"/>
      <c r="J26" s="72"/>
      <c r="K26" s="30"/>
      <c r="L26" s="65"/>
      <c r="M26" s="16"/>
    </row>
    <row r="27" spans="1:14" x14ac:dyDescent="0.2">
      <c r="A27" s="65"/>
      <c r="B27" s="30"/>
      <c r="C27" s="72"/>
      <c r="D27" s="72"/>
      <c r="E27" s="72"/>
      <c r="F27" s="72"/>
      <c r="G27" s="72"/>
      <c r="H27" s="72"/>
      <c r="I27" s="72"/>
      <c r="J27" s="72"/>
      <c r="K27" s="30"/>
      <c r="L27" s="65"/>
      <c r="M27" s="16"/>
    </row>
    <row r="28" spans="1:14" x14ac:dyDescent="0.2">
      <c r="A28" s="65"/>
      <c r="B28" s="30"/>
      <c r="C28" s="72"/>
      <c r="D28" s="72"/>
      <c r="E28" s="72"/>
      <c r="F28" s="72"/>
      <c r="G28" s="72"/>
      <c r="H28" s="72"/>
      <c r="I28" s="72"/>
      <c r="J28" s="72"/>
      <c r="K28" s="30"/>
      <c r="L28" s="65"/>
      <c r="M28" s="16"/>
    </row>
    <row r="29" spans="1:14" ht="30.75" customHeight="1" x14ac:dyDescent="0.2">
      <c r="A29" s="65"/>
      <c r="B29" s="30"/>
      <c r="C29" s="32"/>
      <c r="D29" s="72"/>
      <c r="E29" s="72"/>
      <c r="F29" s="72"/>
      <c r="G29" s="72"/>
      <c r="H29" s="72"/>
      <c r="I29" s="72"/>
      <c r="J29" s="72"/>
      <c r="K29" s="30"/>
      <c r="L29" s="65"/>
    </row>
    <row r="30" spans="1:14" ht="22.5" x14ac:dyDescent="0.2">
      <c r="A30" s="65"/>
      <c r="B30" s="35"/>
      <c r="C30" s="90" t="s">
        <v>0</v>
      </c>
      <c r="D30" s="91"/>
      <c r="E30" s="75"/>
      <c r="F30" s="84" t="s">
        <v>1</v>
      </c>
      <c r="G30" s="85" t="s">
        <v>25</v>
      </c>
      <c r="H30" s="86" t="s">
        <v>45</v>
      </c>
      <c r="I30" s="84" t="s">
        <v>2</v>
      </c>
      <c r="J30" s="84" t="s">
        <v>3</v>
      </c>
      <c r="K30" s="30"/>
      <c r="L30" s="66"/>
    </row>
    <row r="31" spans="1:14" ht="13.5" customHeight="1" x14ac:dyDescent="0.2">
      <c r="A31" s="65"/>
      <c r="B31" s="35"/>
      <c r="C31" s="52" t="s">
        <v>26</v>
      </c>
      <c r="D31" s="36"/>
      <c r="E31" s="25"/>
      <c r="F31" s="26"/>
      <c r="G31" s="43"/>
      <c r="H31" s="27"/>
      <c r="I31" s="28"/>
      <c r="J31" s="29"/>
      <c r="K31" s="30"/>
      <c r="L31" s="67"/>
      <c r="M31" s="20"/>
    </row>
    <row r="32" spans="1:14" ht="13.5" customHeight="1" x14ac:dyDescent="0.2">
      <c r="A32" s="65"/>
      <c r="B32" s="35"/>
      <c r="C32" s="59" t="s">
        <v>28</v>
      </c>
      <c r="D32" s="25" t="s">
        <v>31</v>
      </c>
      <c r="E32" s="25"/>
      <c r="F32" s="54">
        <v>99.52</v>
      </c>
      <c r="G32" s="55">
        <f>+(F32*M32)/1000</f>
        <v>7.9914559999999994</v>
      </c>
      <c r="H32" s="56">
        <v>1215</v>
      </c>
      <c r="I32" s="57" t="s">
        <v>24</v>
      </c>
      <c r="J32" s="58">
        <f>+(G32*H32)</f>
        <v>9709.6190399999996</v>
      </c>
      <c r="K32" s="30"/>
      <c r="L32" s="67"/>
      <c r="M32" s="60">
        <v>80.3</v>
      </c>
    </row>
    <row r="33" spans="1:17" ht="13.5" customHeight="1" x14ac:dyDescent="0.2">
      <c r="A33" s="65"/>
      <c r="B33" s="35"/>
      <c r="C33" s="59"/>
      <c r="D33" s="25" t="s">
        <v>32</v>
      </c>
      <c r="E33" s="25"/>
      <c r="F33" s="54">
        <v>3.16</v>
      </c>
      <c r="G33" s="55">
        <f>+(F33*M33)/1000</f>
        <v>0.25374799999999997</v>
      </c>
      <c r="H33" s="56">
        <v>1215</v>
      </c>
      <c r="I33" s="57" t="s">
        <v>24</v>
      </c>
      <c r="J33" s="58">
        <f>+(G33*H33)</f>
        <v>308.30381999999997</v>
      </c>
      <c r="K33" s="30"/>
      <c r="L33" s="67"/>
      <c r="M33" s="60">
        <v>80.3</v>
      </c>
    </row>
    <row r="34" spans="1:17" ht="14.25" customHeight="1" x14ac:dyDescent="0.2">
      <c r="A34" s="65"/>
      <c r="B34" s="35"/>
      <c r="C34" s="59"/>
      <c r="D34" s="25"/>
      <c r="E34" s="25"/>
      <c r="F34" s="54"/>
      <c r="G34" s="55"/>
      <c r="H34" s="56"/>
      <c r="I34" s="57"/>
      <c r="J34" s="58"/>
      <c r="K34" s="30"/>
      <c r="L34" s="67"/>
      <c r="M34" s="60"/>
    </row>
    <row r="35" spans="1:17" ht="14.25" customHeight="1" x14ac:dyDescent="0.2">
      <c r="A35" s="65"/>
      <c r="B35" s="35"/>
      <c r="C35" s="59" t="s">
        <v>34</v>
      </c>
      <c r="D35" s="25" t="s">
        <v>33</v>
      </c>
      <c r="E35" s="25"/>
      <c r="F35" s="54">
        <v>85.68</v>
      </c>
      <c r="G35" s="55">
        <f>+(F35*M35)/1000</f>
        <v>7.5535488000000006</v>
      </c>
      <c r="H35" s="56">
        <v>1272</v>
      </c>
      <c r="I35" s="57" t="s">
        <v>24</v>
      </c>
      <c r="J35" s="58">
        <f>+(G35*H35)</f>
        <v>9608.1140736000016</v>
      </c>
      <c r="K35" s="30"/>
      <c r="L35" s="67"/>
      <c r="M35" s="60">
        <v>88.16</v>
      </c>
    </row>
    <row r="36" spans="1:17" ht="14.25" customHeight="1" x14ac:dyDescent="0.2">
      <c r="A36" s="65"/>
      <c r="B36" s="35"/>
      <c r="C36" s="59"/>
      <c r="D36" s="25"/>
      <c r="E36" s="25"/>
      <c r="F36" s="54"/>
      <c r="G36" s="55"/>
      <c r="H36" s="56"/>
      <c r="I36" s="57"/>
      <c r="J36" s="58"/>
      <c r="K36" s="30"/>
      <c r="L36" s="67"/>
      <c r="M36" s="60"/>
    </row>
    <row r="37" spans="1:17" ht="14.25" customHeight="1" x14ac:dyDescent="0.2">
      <c r="A37" s="65"/>
      <c r="B37" s="35"/>
      <c r="C37" s="52" t="s">
        <v>29</v>
      </c>
      <c r="D37" s="62"/>
      <c r="E37" s="25"/>
      <c r="F37" s="54"/>
      <c r="G37" s="55"/>
      <c r="H37" s="56"/>
      <c r="I37" s="57"/>
      <c r="J37" s="58"/>
      <c r="K37" s="30"/>
      <c r="L37" s="67"/>
      <c r="M37" s="60"/>
    </row>
    <row r="38" spans="1:17" ht="14.25" customHeight="1" x14ac:dyDescent="0.2">
      <c r="A38" s="65"/>
      <c r="B38" s="35"/>
      <c r="C38" s="59" t="s">
        <v>35</v>
      </c>
      <c r="D38" s="25" t="s">
        <v>36</v>
      </c>
      <c r="E38" s="25"/>
      <c r="F38" s="54">
        <v>1.24</v>
      </c>
      <c r="G38" s="55">
        <f>+(F38*M38)/1000</f>
        <v>0.14984159999999999</v>
      </c>
      <c r="H38" s="56">
        <v>995</v>
      </c>
      <c r="I38" s="57" t="s">
        <v>24</v>
      </c>
      <c r="J38" s="58">
        <f>+(G38*H38)</f>
        <v>149.09239199999999</v>
      </c>
      <c r="K38" s="30"/>
      <c r="L38" s="67"/>
      <c r="M38" s="60">
        <v>120.84</v>
      </c>
    </row>
    <row r="39" spans="1:17" ht="14.25" customHeight="1" x14ac:dyDescent="0.2">
      <c r="A39" s="65"/>
      <c r="B39" s="35"/>
      <c r="C39" s="59" t="s">
        <v>30</v>
      </c>
      <c r="D39" s="25" t="s">
        <v>37</v>
      </c>
      <c r="E39" s="25"/>
      <c r="F39" s="54">
        <v>30.08</v>
      </c>
      <c r="G39" s="55">
        <f t="shared" ref="G39:G40" si="0">+(F39*M39)/1000</f>
        <v>2.6705023999999997</v>
      </c>
      <c r="H39" s="56">
        <v>995</v>
      </c>
      <c r="I39" s="57" t="s">
        <v>24</v>
      </c>
      <c r="J39" s="58">
        <f t="shared" ref="J39:J40" si="1">+(G39*H39)</f>
        <v>2657.1498879999999</v>
      </c>
      <c r="K39" s="30"/>
      <c r="L39" s="67"/>
      <c r="M39" s="60">
        <v>88.78</v>
      </c>
    </row>
    <row r="40" spans="1:17" ht="14.25" customHeight="1" x14ac:dyDescent="0.2">
      <c r="A40" s="65"/>
      <c r="B40" s="35"/>
      <c r="C40" s="59" t="s">
        <v>38</v>
      </c>
      <c r="D40" s="25" t="s">
        <v>39</v>
      </c>
      <c r="E40" s="25"/>
      <c r="F40" s="54">
        <v>34.159999999999997</v>
      </c>
      <c r="G40" s="55">
        <f t="shared" si="0"/>
        <v>3.0327248</v>
      </c>
      <c r="H40" s="56">
        <v>995</v>
      </c>
      <c r="I40" s="57" t="s">
        <v>24</v>
      </c>
      <c r="J40" s="58">
        <f t="shared" si="1"/>
        <v>3017.5611760000002</v>
      </c>
      <c r="K40" s="18"/>
      <c r="L40" s="67"/>
      <c r="M40" s="60">
        <v>88.78</v>
      </c>
    </row>
    <row r="41" spans="1:17" ht="14.25" customHeight="1" x14ac:dyDescent="0.2">
      <c r="A41" s="65"/>
      <c r="B41" s="35"/>
      <c r="C41" s="52"/>
      <c r="D41" s="62"/>
      <c r="E41" s="25"/>
      <c r="F41" s="54"/>
      <c r="G41" s="55"/>
      <c r="H41" s="56"/>
      <c r="I41" s="57"/>
      <c r="J41" s="58"/>
      <c r="K41" s="18"/>
      <c r="L41" s="67"/>
      <c r="M41" s="60"/>
    </row>
    <row r="42" spans="1:17" ht="14.25" customHeight="1" x14ac:dyDescent="0.2">
      <c r="A42" s="65"/>
      <c r="B42" s="35"/>
      <c r="C42" s="59"/>
      <c r="D42" s="25"/>
      <c r="E42" s="25"/>
      <c r="F42" s="54"/>
      <c r="G42" s="55"/>
      <c r="H42" s="56"/>
      <c r="I42" s="57"/>
      <c r="J42" s="58"/>
      <c r="K42" s="18"/>
      <c r="L42" s="67"/>
      <c r="M42" s="60"/>
    </row>
    <row r="43" spans="1:17" ht="14.25" customHeight="1" x14ac:dyDescent="0.2">
      <c r="A43" s="65"/>
      <c r="B43" s="35"/>
      <c r="C43" s="59" t="s">
        <v>40</v>
      </c>
      <c r="D43" s="25"/>
      <c r="E43" s="25"/>
      <c r="F43" s="54"/>
      <c r="G43" s="55"/>
      <c r="H43" s="56"/>
      <c r="I43" s="57"/>
      <c r="J43" s="58"/>
      <c r="K43" s="30"/>
      <c r="L43" s="67"/>
      <c r="M43" s="60"/>
    </row>
    <row r="44" spans="1:17" ht="14.25" customHeight="1" x14ac:dyDescent="0.2">
      <c r="A44" s="65"/>
      <c r="B44" s="35"/>
      <c r="C44" s="59" t="s">
        <v>41</v>
      </c>
      <c r="D44" s="25"/>
      <c r="E44" s="25"/>
      <c r="F44" s="54"/>
      <c r="G44" s="55"/>
      <c r="H44" s="56"/>
      <c r="I44" s="57"/>
      <c r="J44" s="58"/>
      <c r="K44" s="18"/>
      <c r="L44" s="67"/>
      <c r="M44" s="60"/>
    </row>
    <row r="45" spans="1:17" ht="14.25" customHeight="1" x14ac:dyDescent="0.2">
      <c r="A45" s="65"/>
      <c r="B45" s="35"/>
      <c r="C45" s="59" t="s">
        <v>43</v>
      </c>
      <c r="D45" s="25"/>
      <c r="E45" s="25"/>
      <c r="F45" s="54"/>
      <c r="G45" s="55"/>
      <c r="H45" s="56"/>
      <c r="I45" s="57"/>
      <c r="J45" s="58"/>
      <c r="K45" s="18"/>
      <c r="L45" s="67"/>
      <c r="M45" s="60"/>
      <c r="Q45" s="61"/>
    </row>
    <row r="46" spans="1:17" ht="14.25" customHeight="1" x14ac:dyDescent="0.2">
      <c r="A46" s="65"/>
      <c r="B46" s="35"/>
      <c r="C46" s="59" t="s">
        <v>42</v>
      </c>
      <c r="D46" s="25"/>
      <c r="E46" s="25"/>
      <c r="F46" s="54"/>
      <c r="G46" s="55"/>
      <c r="H46" s="56"/>
      <c r="I46" s="57"/>
      <c r="J46" s="58"/>
      <c r="K46" s="18"/>
      <c r="L46" s="67"/>
      <c r="M46" s="60"/>
    </row>
    <row r="47" spans="1:17" ht="14.25" customHeight="1" x14ac:dyDescent="0.2">
      <c r="A47" s="65"/>
      <c r="B47" s="35"/>
      <c r="C47" s="59"/>
      <c r="D47" s="25"/>
      <c r="E47" s="25"/>
      <c r="F47" s="54"/>
      <c r="G47" s="55"/>
      <c r="H47" s="56"/>
      <c r="I47" s="57"/>
      <c r="J47" s="58"/>
      <c r="K47" s="18"/>
      <c r="L47" s="67"/>
      <c r="M47" s="60"/>
    </row>
    <row r="48" spans="1:17" ht="14.25" customHeight="1" x14ac:dyDescent="0.2">
      <c r="A48" s="65"/>
      <c r="B48" s="35"/>
      <c r="C48" s="59" t="s">
        <v>44</v>
      </c>
      <c r="D48" s="25"/>
      <c r="E48" s="25"/>
      <c r="F48" s="54"/>
      <c r="G48" s="55"/>
      <c r="H48" s="56"/>
      <c r="I48" s="57"/>
      <c r="J48" s="58"/>
      <c r="K48" s="18"/>
      <c r="L48" s="67"/>
      <c r="M48" s="60"/>
    </row>
    <row r="49" spans="1:13" ht="14.25" customHeight="1" x14ac:dyDescent="0.25">
      <c r="A49" s="65"/>
      <c r="B49" s="35"/>
      <c r="C49" s="64"/>
      <c r="D49" s="25"/>
      <c r="E49" s="25"/>
      <c r="F49" s="54"/>
      <c r="G49" s="55"/>
      <c r="H49" s="56"/>
      <c r="I49" s="57"/>
      <c r="J49" s="58"/>
      <c r="K49" s="18"/>
      <c r="L49" s="67"/>
      <c r="M49" s="60"/>
    </row>
    <row r="50" spans="1:13" ht="14.25" customHeight="1" x14ac:dyDescent="0.2">
      <c r="A50" s="65"/>
      <c r="B50" s="35"/>
      <c r="C50" s="59"/>
      <c r="D50" s="25"/>
      <c r="E50" s="25"/>
      <c r="F50" s="54"/>
      <c r="G50" s="55"/>
      <c r="H50" s="56"/>
      <c r="I50" s="57"/>
      <c r="J50" s="58"/>
      <c r="K50" s="18"/>
      <c r="L50" s="67"/>
      <c r="M50" s="60"/>
    </row>
    <row r="51" spans="1:13" ht="12.75" customHeight="1" x14ac:dyDescent="0.2">
      <c r="A51" s="65"/>
      <c r="B51" s="35"/>
      <c r="C51" s="63"/>
      <c r="D51" s="62"/>
      <c r="E51" s="25"/>
      <c r="F51" s="54"/>
      <c r="G51" s="55"/>
      <c r="H51" s="56"/>
      <c r="I51" s="57"/>
      <c r="J51" s="58"/>
      <c r="K51" s="18"/>
      <c r="L51" s="68"/>
      <c r="M51" s="20"/>
    </row>
    <row r="52" spans="1:13" ht="12.75" customHeight="1" x14ac:dyDescent="0.2">
      <c r="A52" s="65"/>
      <c r="B52" s="35"/>
      <c r="C52" s="51"/>
      <c r="D52" s="36"/>
      <c r="E52" s="25"/>
      <c r="F52" s="26"/>
      <c r="G52" s="43"/>
      <c r="H52" s="27"/>
      <c r="I52" s="28"/>
      <c r="J52" s="29"/>
      <c r="K52" s="18"/>
      <c r="L52" s="68"/>
      <c r="M52" s="20"/>
    </row>
    <row r="53" spans="1:13" ht="12.75" customHeight="1" x14ac:dyDescent="0.2">
      <c r="A53" s="65"/>
      <c r="B53" s="35"/>
      <c r="C53" s="51"/>
      <c r="D53" s="37"/>
      <c r="E53" s="38"/>
      <c r="F53" s="42" t="s">
        <v>25</v>
      </c>
      <c r="G53" s="44">
        <f>SUM(G31:G51)</f>
        <v>21.651821599999998</v>
      </c>
      <c r="H53" s="39"/>
      <c r="I53" s="40"/>
      <c r="J53" s="29"/>
      <c r="K53" s="18"/>
      <c r="L53" s="67"/>
      <c r="M53" s="20"/>
    </row>
    <row r="54" spans="1:13" ht="14.25" customHeight="1" x14ac:dyDescent="0.2">
      <c r="A54" s="65"/>
      <c r="B54" s="35"/>
      <c r="C54" s="21"/>
      <c r="D54" s="21"/>
      <c r="E54" s="21"/>
      <c r="F54" s="21"/>
      <c r="G54" s="21"/>
      <c r="H54" s="21"/>
      <c r="I54" s="22"/>
      <c r="J54" s="53">
        <f>SUM(J31:J53)</f>
        <v>25449.840389599998</v>
      </c>
      <c r="K54" s="18"/>
      <c r="L54" s="65"/>
    </row>
    <row r="55" spans="1:13" ht="14.25" customHeight="1" x14ac:dyDescent="0.2">
      <c r="A55" s="65"/>
      <c r="B55" s="35"/>
      <c r="C55" s="45"/>
      <c r="D55" s="45"/>
      <c r="E55" s="45"/>
      <c r="F55" s="45"/>
      <c r="G55" s="45"/>
      <c r="H55" s="46"/>
      <c r="I55" s="47"/>
      <c r="J55" s="53"/>
      <c r="K55" s="18"/>
      <c r="L55" s="65"/>
    </row>
    <row r="56" spans="1:13" ht="12.75" customHeight="1" x14ac:dyDescent="0.2">
      <c r="A56" s="65"/>
      <c r="B56" s="35"/>
      <c r="C56" s="46"/>
      <c r="D56" s="45"/>
      <c r="E56" s="45"/>
      <c r="F56" s="45"/>
      <c r="G56" s="45"/>
      <c r="H56" s="48"/>
      <c r="I56" s="45"/>
      <c r="J56" s="53"/>
      <c r="K56" s="18"/>
      <c r="L56" s="65"/>
    </row>
    <row r="57" spans="1:13" ht="12.75" customHeight="1" x14ac:dyDescent="0.2">
      <c r="A57" s="65"/>
      <c r="B57" s="35"/>
      <c r="C57" s="46"/>
      <c r="D57" s="45"/>
      <c r="E57" s="45"/>
      <c r="F57" s="45"/>
      <c r="G57" s="45"/>
      <c r="H57" s="46"/>
      <c r="I57" s="49"/>
      <c r="J57" s="53"/>
      <c r="K57" s="18"/>
      <c r="L57" s="65"/>
    </row>
    <row r="58" spans="1:13" ht="12.75" customHeight="1" x14ac:dyDescent="0.2">
      <c r="A58" s="65"/>
      <c r="B58" s="35"/>
      <c r="C58" s="45"/>
      <c r="D58" s="45"/>
      <c r="E58" s="45"/>
      <c r="F58" s="45"/>
      <c r="G58" s="45"/>
      <c r="H58" s="48" t="s">
        <v>4</v>
      </c>
      <c r="I58" s="45"/>
      <c r="J58" s="53">
        <f>+J54</f>
        <v>25449.840389599998</v>
      </c>
      <c r="K58" s="18"/>
      <c r="L58" s="65"/>
    </row>
    <row r="59" spans="1:13" ht="12.75" customHeight="1" x14ac:dyDescent="0.2">
      <c r="A59" s="65"/>
      <c r="B59" s="35"/>
      <c r="C59" s="46"/>
      <c r="D59" s="45"/>
      <c r="E59" s="45"/>
      <c r="F59" s="45"/>
      <c r="G59" s="45"/>
      <c r="H59" s="45"/>
      <c r="I59" s="45"/>
      <c r="J59" s="24"/>
      <c r="K59" s="18"/>
      <c r="L59" s="65"/>
    </row>
    <row r="60" spans="1:13" ht="12.75" customHeight="1" x14ac:dyDescent="0.2">
      <c r="A60" s="65"/>
      <c r="B60" s="35"/>
      <c r="C60" s="46"/>
      <c r="D60" s="45"/>
      <c r="E60" s="45"/>
      <c r="F60" s="45"/>
      <c r="G60" s="45"/>
      <c r="H60" s="94"/>
      <c r="I60" s="95"/>
      <c r="J60" s="95"/>
      <c r="K60" s="18"/>
      <c r="L60" s="65"/>
    </row>
    <row r="61" spans="1:13" ht="12.75" customHeight="1" x14ac:dyDescent="0.2">
      <c r="A61" s="65"/>
      <c r="B61" s="35"/>
      <c r="C61" s="45"/>
      <c r="D61" s="45"/>
      <c r="E61" s="45"/>
      <c r="F61" s="45"/>
      <c r="G61" s="45"/>
      <c r="H61" s="45"/>
      <c r="I61" s="45"/>
      <c r="J61" s="30"/>
      <c r="K61" s="18"/>
      <c r="L61" s="65"/>
    </row>
    <row r="62" spans="1:13" ht="12.75" customHeight="1" x14ac:dyDescent="0.2">
      <c r="A62" s="65"/>
      <c r="B62" s="35"/>
      <c r="C62" s="45"/>
      <c r="D62" s="45"/>
      <c r="E62" s="45"/>
      <c r="F62" s="45"/>
      <c r="G62" s="45"/>
      <c r="H62" s="45"/>
      <c r="I62" s="45"/>
      <c r="J62" s="50"/>
      <c r="K62" s="18"/>
      <c r="L62" s="65"/>
    </row>
    <row r="63" spans="1:13" x14ac:dyDescent="0.2">
      <c r="A63" s="65"/>
      <c r="B63" s="30"/>
      <c r="C63" s="87"/>
      <c r="D63" s="88"/>
      <c r="E63" s="88"/>
      <c r="F63" s="88"/>
      <c r="G63" s="88"/>
      <c r="H63" s="88"/>
      <c r="I63" s="88"/>
      <c r="J63" s="88"/>
      <c r="K63" s="30"/>
      <c r="L63" s="65"/>
    </row>
    <row r="64" spans="1:13" ht="13.5" x14ac:dyDescent="0.25">
      <c r="A64" s="65"/>
      <c r="B64" s="30"/>
      <c r="C64" s="88"/>
      <c r="D64" s="89"/>
      <c r="E64" s="89"/>
      <c r="F64" s="73"/>
      <c r="G64" s="73"/>
      <c r="H64" s="73"/>
      <c r="I64" s="73"/>
      <c r="J64" s="41"/>
      <c r="K64" s="30"/>
      <c r="L64" s="65"/>
    </row>
    <row r="65" spans="1:12" x14ac:dyDescent="0.2">
      <c r="A65" s="65"/>
      <c r="B65" s="30"/>
      <c r="C65" s="35"/>
      <c r="D65" s="30"/>
      <c r="E65" s="30"/>
      <c r="F65" s="30"/>
      <c r="G65" s="30"/>
      <c r="H65" s="30"/>
      <c r="I65" s="30"/>
      <c r="J65" s="30"/>
      <c r="K65" s="30"/>
      <c r="L65" s="65"/>
    </row>
    <row r="66" spans="1:12" x14ac:dyDescent="0.2">
      <c r="A66" s="65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65"/>
    </row>
    <row r="67" spans="1:12" x14ac:dyDescent="0.2">
      <c r="A67" s="65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65"/>
    </row>
    <row r="68" spans="1:12" x14ac:dyDescent="0.2">
      <c r="A68" s="65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65"/>
    </row>
    <row r="69" spans="1:12" x14ac:dyDescent="0.2">
      <c r="A69" s="65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65"/>
    </row>
    <row r="70" spans="1:12" x14ac:dyDescent="0.2">
      <c r="A70" s="65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65"/>
    </row>
    <row r="71" spans="1:12" x14ac:dyDescent="0.2">
      <c r="A71" s="65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65"/>
    </row>
    <row r="72" spans="1:12" x14ac:dyDescent="0.2">
      <c r="A72" s="65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65"/>
    </row>
    <row r="73" spans="1:12" ht="18" customHeight="1" x14ac:dyDescent="0.2">
      <c r="A73" s="65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65"/>
    </row>
    <row r="74" spans="1:12" ht="16.5" customHeight="1" x14ac:dyDescent="0.2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5"/>
    </row>
    <row r="75" spans="1:12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</row>
  </sheetData>
  <mergeCells count="4">
    <mergeCell ref="C63:J63"/>
    <mergeCell ref="C64:E64"/>
    <mergeCell ref="C30:D30"/>
    <mergeCell ref="H60:J60"/>
  </mergeCells>
  <printOptions horizontalCentered="1" verticalCentered="1"/>
  <pageMargins left="0.15748031496062992" right="0.15748031496062992" top="0.15748031496062992" bottom="0.15748031496062992" header="0" footer="0"/>
  <pageSetup paperSize="9" scale="83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Q75"/>
  <sheetViews>
    <sheetView zoomScaleNormal="54" zoomScaleSheetLayoutView="50" workbookViewId="0">
      <selection activeCell="O17" sqref="O17"/>
    </sheetView>
  </sheetViews>
  <sheetFormatPr baseColWidth="10" defaultColWidth="8.85546875" defaultRowHeight="12.75" x14ac:dyDescent="0.2"/>
  <cols>
    <col min="1" max="1" width="2.28515625" style="31" customWidth="1"/>
    <col min="2" max="2" width="4.28515625" style="31" customWidth="1"/>
    <col min="3" max="3" width="30.42578125" style="31" customWidth="1"/>
    <col min="4" max="4" width="31.7109375" style="31" customWidth="1"/>
    <col min="5" max="5" width="7.140625" style="31" hidden="1" customWidth="1"/>
    <col min="6" max="6" width="8.7109375" style="31" customWidth="1"/>
    <col min="7" max="7" width="10.42578125" style="31" customWidth="1"/>
    <col min="8" max="8" width="11.140625" style="31" bestFit="1" customWidth="1"/>
    <col min="9" max="9" width="5.7109375" style="31" customWidth="1"/>
    <col min="10" max="10" width="13.85546875" style="31" customWidth="1"/>
    <col min="11" max="11" width="3.42578125" style="31" customWidth="1"/>
    <col min="12" max="12" width="2.42578125" style="31" customWidth="1"/>
    <col min="13" max="16384" width="8.85546875" style="31"/>
  </cols>
  <sheetData>
    <row r="1" spans="1:13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x14ac:dyDescent="0.2">
      <c r="A2" s="65"/>
      <c r="B2" s="30"/>
      <c r="C2" s="30"/>
      <c r="D2" s="30"/>
      <c r="E2" s="30"/>
      <c r="F2" s="30"/>
      <c r="G2" s="30"/>
      <c r="H2" s="30"/>
      <c r="I2" s="30"/>
      <c r="J2" s="30"/>
      <c r="K2" s="30"/>
      <c r="L2" s="65"/>
    </row>
    <row r="3" spans="1:13" x14ac:dyDescent="0.2">
      <c r="A3" s="65"/>
      <c r="B3" s="30"/>
      <c r="C3" s="30"/>
      <c r="D3" s="30"/>
      <c r="E3" s="30"/>
      <c r="F3" s="30"/>
      <c r="G3" s="30"/>
      <c r="H3" s="30"/>
      <c r="I3" s="30"/>
      <c r="J3" s="30"/>
      <c r="K3" s="30"/>
      <c r="L3" s="65"/>
      <c r="M3" s="30"/>
    </row>
    <row r="4" spans="1:13" ht="23.25" x14ac:dyDescent="0.35">
      <c r="A4" s="65"/>
      <c r="B4" s="30"/>
      <c r="C4" s="23"/>
      <c r="D4" s="23"/>
      <c r="E4" s="23"/>
      <c r="F4" s="23"/>
      <c r="G4" s="23"/>
      <c r="H4" s="23"/>
      <c r="I4" s="23"/>
      <c r="J4" s="30"/>
      <c r="K4" s="30"/>
      <c r="L4" s="65"/>
      <c r="M4" s="17"/>
    </row>
    <row r="5" spans="1:13" ht="13.5" customHeight="1" x14ac:dyDescent="0.35">
      <c r="A5" s="65"/>
      <c r="B5" s="30"/>
      <c r="C5" s="19"/>
      <c r="D5" s="23"/>
      <c r="E5" s="23"/>
      <c r="F5" s="23"/>
      <c r="G5" s="23"/>
      <c r="H5" s="23"/>
      <c r="I5" s="23"/>
      <c r="J5" s="30"/>
      <c r="K5" s="30"/>
      <c r="L5" s="65"/>
      <c r="M5" s="17"/>
    </row>
    <row r="6" spans="1:13" x14ac:dyDescent="0.2">
      <c r="A6" s="65"/>
      <c r="B6" s="30"/>
      <c r="C6" s="17"/>
      <c r="D6" s="17"/>
      <c r="E6" s="17"/>
      <c r="F6" s="17"/>
      <c r="G6" s="17"/>
      <c r="H6" s="17"/>
      <c r="I6" s="17"/>
      <c r="J6" s="30"/>
      <c r="K6" s="30"/>
      <c r="L6" s="65"/>
      <c r="M6" s="17"/>
    </row>
    <row r="7" spans="1:13" ht="15" customHeight="1" x14ac:dyDescent="0.2">
      <c r="A7" s="65"/>
      <c r="B7" s="30"/>
      <c r="C7" s="17"/>
      <c r="D7" s="17"/>
      <c r="E7" s="17"/>
      <c r="F7" s="17"/>
      <c r="G7" s="17"/>
      <c r="H7" s="17"/>
      <c r="I7" s="17"/>
      <c r="J7" s="30"/>
      <c r="K7" s="30"/>
      <c r="L7" s="65"/>
      <c r="M7" s="17"/>
    </row>
    <row r="8" spans="1:13" x14ac:dyDescent="0.2">
      <c r="A8" s="65"/>
      <c r="B8" s="30"/>
      <c r="C8" s="17"/>
      <c r="D8" s="17"/>
      <c r="E8" s="17"/>
      <c r="F8" s="17"/>
      <c r="G8" s="17"/>
      <c r="H8" s="17"/>
      <c r="I8" s="17"/>
      <c r="J8" s="30"/>
      <c r="K8" s="30"/>
      <c r="L8" s="65"/>
      <c r="M8" s="17"/>
    </row>
    <row r="9" spans="1:13" x14ac:dyDescent="0.2">
      <c r="A9" s="65"/>
      <c r="B9" s="17"/>
      <c r="C9" s="32"/>
      <c r="D9" s="17"/>
      <c r="E9" s="30"/>
      <c r="F9" s="30"/>
      <c r="G9" s="30"/>
      <c r="H9" s="30"/>
      <c r="I9" s="30"/>
      <c r="J9" s="30"/>
      <c r="K9" s="30"/>
      <c r="L9" s="65"/>
      <c r="M9" s="17"/>
    </row>
    <row r="10" spans="1:13" x14ac:dyDescent="0.2">
      <c r="A10" s="6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65"/>
      <c r="M10" s="17"/>
    </row>
    <row r="11" spans="1:13" x14ac:dyDescent="0.2">
      <c r="A11" s="6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65"/>
      <c r="M11" s="17"/>
    </row>
    <row r="12" spans="1:13" x14ac:dyDescent="0.2">
      <c r="A12" s="6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65"/>
      <c r="M12" s="17"/>
    </row>
    <row r="13" spans="1:13" x14ac:dyDescent="0.2">
      <c r="A13" s="6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65"/>
      <c r="M13" s="17"/>
    </row>
    <row r="14" spans="1:13" x14ac:dyDescent="0.2">
      <c r="A14" s="6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65"/>
      <c r="M14" s="17"/>
    </row>
    <row r="15" spans="1:13" x14ac:dyDescent="0.2">
      <c r="A15" s="6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65"/>
      <c r="M15" s="17"/>
    </row>
    <row r="16" spans="1:13" x14ac:dyDescent="0.2">
      <c r="A16" s="6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5"/>
      <c r="M16" s="17"/>
    </row>
    <row r="17" spans="1:14" x14ac:dyDescent="0.2">
      <c r="A17" s="65"/>
      <c r="B17" s="30"/>
      <c r="C17" s="74"/>
      <c r="D17" s="33"/>
      <c r="E17" s="30"/>
      <c r="F17" s="30"/>
      <c r="G17" s="30"/>
      <c r="H17" s="30"/>
      <c r="I17" s="30"/>
      <c r="J17" s="30"/>
      <c r="K17" s="30"/>
      <c r="L17" s="65"/>
      <c r="M17" s="17"/>
    </row>
    <row r="18" spans="1:14" x14ac:dyDescent="0.2">
      <c r="A18" s="65"/>
      <c r="B18" s="30"/>
      <c r="C18" s="74"/>
      <c r="D18" s="33"/>
      <c r="E18" s="30"/>
      <c r="F18" s="30"/>
      <c r="G18" s="30"/>
      <c r="H18" s="30"/>
      <c r="I18" s="30"/>
      <c r="J18" s="30"/>
      <c r="K18" s="30"/>
      <c r="L18" s="65"/>
      <c r="M18" s="17"/>
    </row>
    <row r="19" spans="1:14" x14ac:dyDescent="0.2">
      <c r="A19" s="65"/>
      <c r="B19" s="30"/>
      <c r="C19" s="74"/>
      <c r="D19" s="33"/>
      <c r="E19" s="30"/>
      <c r="F19" s="30"/>
      <c r="G19" s="30"/>
      <c r="H19" s="30"/>
      <c r="I19" s="30"/>
      <c r="J19" s="30"/>
      <c r="K19" s="30"/>
      <c r="L19" s="65"/>
      <c r="M19" s="17"/>
    </row>
    <row r="20" spans="1:14" x14ac:dyDescent="0.2">
      <c r="A20" s="65"/>
      <c r="B20" s="30"/>
      <c r="C20" s="74"/>
      <c r="D20" s="33"/>
      <c r="E20" s="30"/>
      <c r="F20" s="30"/>
      <c r="G20" s="30"/>
      <c r="H20" s="30"/>
      <c r="I20" s="30"/>
      <c r="J20" s="30"/>
      <c r="K20" s="30"/>
      <c r="L20" s="65"/>
      <c r="M20" s="17"/>
    </row>
    <row r="21" spans="1:14" x14ac:dyDescent="0.2">
      <c r="A21" s="65"/>
      <c r="B21" s="30"/>
      <c r="C21" s="74"/>
      <c r="D21" s="33"/>
      <c r="E21" s="30"/>
      <c r="F21" s="30"/>
      <c r="G21" s="30"/>
      <c r="H21" s="30"/>
      <c r="I21" s="30"/>
      <c r="J21" s="30"/>
      <c r="K21" s="30"/>
      <c r="L21" s="65"/>
      <c r="M21" s="17"/>
    </row>
    <row r="22" spans="1:14" x14ac:dyDescent="0.2">
      <c r="A22" s="65"/>
      <c r="B22" s="30"/>
      <c r="C22" s="74"/>
      <c r="D22" s="33"/>
      <c r="E22" s="30"/>
      <c r="F22" s="30"/>
      <c r="G22" s="30"/>
      <c r="H22" s="30"/>
      <c r="I22" s="30"/>
      <c r="J22" s="30"/>
      <c r="K22" s="30"/>
      <c r="L22" s="65"/>
      <c r="M22" s="17"/>
    </row>
    <row r="23" spans="1:14" x14ac:dyDescent="0.2">
      <c r="A23" s="6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5"/>
      <c r="M23" s="17"/>
    </row>
    <row r="24" spans="1:14" x14ac:dyDescent="0.2">
      <c r="A24" s="6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5"/>
      <c r="M24" s="17"/>
      <c r="N24" s="31" t="s">
        <v>27</v>
      </c>
    </row>
    <row r="25" spans="1:14" x14ac:dyDescent="0.2">
      <c r="A25" s="65"/>
      <c r="B25" s="30"/>
      <c r="C25" s="30"/>
      <c r="D25" s="34"/>
      <c r="E25" s="30"/>
      <c r="F25" s="30"/>
      <c r="G25" s="30"/>
      <c r="H25" s="30"/>
      <c r="I25" s="30"/>
      <c r="J25" s="30"/>
      <c r="K25" s="30"/>
      <c r="L25" s="65"/>
      <c r="M25" s="17"/>
    </row>
    <row r="26" spans="1:14" x14ac:dyDescent="0.2">
      <c r="A26" s="65"/>
      <c r="B26" s="30"/>
      <c r="C26" s="72"/>
      <c r="D26" s="72"/>
      <c r="E26" s="72"/>
      <c r="F26" s="72"/>
      <c r="G26" s="72"/>
      <c r="H26" s="72"/>
      <c r="I26" s="72"/>
      <c r="J26" s="72"/>
      <c r="K26" s="30"/>
      <c r="L26" s="65"/>
      <c r="M26" s="16"/>
    </row>
    <row r="27" spans="1:14" x14ac:dyDescent="0.2">
      <c r="A27" s="65"/>
      <c r="B27" s="30"/>
      <c r="C27" s="72"/>
      <c r="D27" s="72"/>
      <c r="E27" s="72"/>
      <c r="F27" s="72"/>
      <c r="G27" s="72"/>
      <c r="H27" s="72"/>
      <c r="I27" s="72"/>
      <c r="J27" s="72"/>
      <c r="K27" s="30"/>
      <c r="L27" s="65"/>
      <c r="M27" s="16"/>
    </row>
    <row r="28" spans="1:14" x14ac:dyDescent="0.2">
      <c r="A28" s="65"/>
      <c r="B28" s="30"/>
      <c r="C28" s="72"/>
      <c r="D28" s="72"/>
      <c r="E28" s="72"/>
      <c r="F28" s="72"/>
      <c r="G28" s="72"/>
      <c r="H28" s="72"/>
      <c r="I28" s="72"/>
      <c r="J28" s="72"/>
      <c r="K28" s="30"/>
      <c r="L28" s="65"/>
      <c r="M28" s="16"/>
    </row>
    <row r="29" spans="1:14" ht="30.75" customHeight="1" x14ac:dyDescent="0.2">
      <c r="A29" s="65"/>
      <c r="B29" s="30"/>
      <c r="C29" s="32"/>
      <c r="D29" s="72"/>
      <c r="E29" s="72"/>
      <c r="F29" s="72"/>
      <c r="G29" s="72"/>
      <c r="H29" s="72"/>
      <c r="I29" s="72"/>
      <c r="J29" s="72"/>
      <c r="K29" s="30"/>
      <c r="L29" s="65"/>
    </row>
    <row r="30" spans="1:14" ht="22.5" x14ac:dyDescent="0.2">
      <c r="A30" s="65"/>
      <c r="B30" s="35"/>
      <c r="C30" s="90" t="s">
        <v>0</v>
      </c>
      <c r="D30" s="91"/>
      <c r="E30" s="75"/>
      <c r="F30" s="84" t="s">
        <v>1</v>
      </c>
      <c r="G30" s="85" t="s">
        <v>25</v>
      </c>
      <c r="H30" s="86" t="s">
        <v>45</v>
      </c>
      <c r="I30" s="84" t="s">
        <v>2</v>
      </c>
      <c r="J30" s="84" t="s">
        <v>3</v>
      </c>
      <c r="K30" s="30"/>
      <c r="L30" s="66"/>
    </row>
    <row r="31" spans="1:14" ht="13.5" customHeight="1" x14ac:dyDescent="0.2">
      <c r="A31" s="65"/>
      <c r="B31" s="35"/>
      <c r="C31" s="52" t="s">
        <v>26</v>
      </c>
      <c r="D31" s="36"/>
      <c r="E31" s="25"/>
      <c r="F31" s="26"/>
      <c r="G31" s="43"/>
      <c r="H31" s="27"/>
      <c r="I31" s="28"/>
      <c r="J31" s="29"/>
      <c r="K31" s="30"/>
      <c r="L31" s="67"/>
      <c r="M31" s="20"/>
    </row>
    <row r="32" spans="1:14" ht="13.5" customHeight="1" x14ac:dyDescent="0.2">
      <c r="A32" s="65"/>
      <c r="B32" s="35"/>
      <c r="C32" s="59" t="s">
        <v>28</v>
      </c>
      <c r="D32" s="25" t="s">
        <v>31</v>
      </c>
      <c r="E32" s="25"/>
      <c r="F32" s="54">
        <v>99.52</v>
      </c>
      <c r="G32" s="55">
        <f>+(F32*M32)/1000</f>
        <v>7.9914559999999994</v>
      </c>
      <c r="H32" s="56">
        <v>1215</v>
      </c>
      <c r="I32" s="57" t="s">
        <v>24</v>
      </c>
      <c r="J32" s="58">
        <f>+(G32*H32)</f>
        <v>9709.6190399999996</v>
      </c>
      <c r="K32" s="30"/>
      <c r="L32" s="67"/>
      <c r="M32" s="60">
        <v>80.3</v>
      </c>
    </row>
    <row r="33" spans="1:17" ht="13.5" customHeight="1" x14ac:dyDescent="0.2">
      <c r="A33" s="65"/>
      <c r="B33" s="35"/>
      <c r="C33" s="59"/>
      <c r="D33" s="25" t="s">
        <v>32</v>
      </c>
      <c r="E33" s="25"/>
      <c r="F33" s="54">
        <v>3.16</v>
      </c>
      <c r="G33" s="55">
        <f>+(F33*M33)/1000</f>
        <v>0.25374799999999997</v>
      </c>
      <c r="H33" s="56">
        <v>1215</v>
      </c>
      <c r="I33" s="57" t="s">
        <v>24</v>
      </c>
      <c r="J33" s="58">
        <f>+(G33*H33)</f>
        <v>308.30381999999997</v>
      </c>
      <c r="K33" s="30"/>
      <c r="L33" s="67"/>
      <c r="M33" s="60">
        <v>80.3</v>
      </c>
    </row>
    <row r="34" spans="1:17" ht="14.25" customHeight="1" x14ac:dyDescent="0.2">
      <c r="A34" s="65"/>
      <c r="B34" s="35"/>
      <c r="C34" s="59"/>
      <c r="D34" s="25"/>
      <c r="E34" s="25"/>
      <c r="F34" s="54"/>
      <c r="G34" s="55"/>
      <c r="H34" s="56"/>
      <c r="I34" s="57"/>
      <c r="J34" s="58"/>
      <c r="K34" s="30"/>
      <c r="L34" s="67"/>
      <c r="M34" s="60"/>
    </row>
    <row r="35" spans="1:17" ht="14.25" customHeight="1" x14ac:dyDescent="0.2">
      <c r="A35" s="65"/>
      <c r="B35" s="35"/>
      <c r="C35" s="59" t="s">
        <v>34</v>
      </c>
      <c r="D35" s="25" t="s">
        <v>33</v>
      </c>
      <c r="E35" s="25"/>
      <c r="F35" s="54">
        <v>85.68</v>
      </c>
      <c r="G35" s="55">
        <f>+(F35*M35)/1000</f>
        <v>7.5535488000000006</v>
      </c>
      <c r="H35" s="56">
        <v>1272</v>
      </c>
      <c r="I35" s="57" t="s">
        <v>24</v>
      </c>
      <c r="J35" s="58">
        <f>+(G35*H35)</f>
        <v>9608.1140736000016</v>
      </c>
      <c r="K35" s="30"/>
      <c r="L35" s="67"/>
      <c r="M35" s="60">
        <v>88.16</v>
      </c>
    </row>
    <row r="36" spans="1:17" ht="14.25" customHeight="1" x14ac:dyDescent="0.2">
      <c r="A36" s="65"/>
      <c r="B36" s="35"/>
      <c r="C36" s="59"/>
      <c r="D36" s="25"/>
      <c r="E36" s="25"/>
      <c r="F36" s="54"/>
      <c r="G36" s="55"/>
      <c r="H36" s="56"/>
      <c r="I36" s="57"/>
      <c r="J36" s="58"/>
      <c r="K36" s="30"/>
      <c r="L36" s="67"/>
      <c r="M36" s="60"/>
    </row>
    <row r="37" spans="1:17" ht="14.25" customHeight="1" x14ac:dyDescent="0.2">
      <c r="A37" s="65"/>
      <c r="B37" s="35"/>
      <c r="C37" s="52" t="s">
        <v>29</v>
      </c>
      <c r="D37" s="62"/>
      <c r="E37" s="25"/>
      <c r="F37" s="54"/>
      <c r="G37" s="55"/>
      <c r="H37" s="56"/>
      <c r="I37" s="57"/>
      <c r="J37" s="58"/>
      <c r="K37" s="30"/>
      <c r="L37" s="67"/>
      <c r="M37" s="60"/>
    </row>
    <row r="38" spans="1:17" ht="14.25" customHeight="1" x14ac:dyDescent="0.2">
      <c r="A38" s="65"/>
      <c r="B38" s="35"/>
      <c r="C38" s="59" t="s">
        <v>35</v>
      </c>
      <c r="D38" s="25" t="s">
        <v>36</v>
      </c>
      <c r="E38" s="25"/>
      <c r="F38" s="54">
        <v>1.24</v>
      </c>
      <c r="G38" s="55">
        <f>+(F38*M38)/1000</f>
        <v>0.14984159999999999</v>
      </c>
      <c r="H38" s="56">
        <v>995</v>
      </c>
      <c r="I38" s="57" t="s">
        <v>24</v>
      </c>
      <c r="J38" s="58">
        <f>+(G38*H38)</f>
        <v>149.09239199999999</v>
      </c>
      <c r="K38" s="30"/>
      <c r="L38" s="67"/>
      <c r="M38" s="60">
        <v>120.84</v>
      </c>
    </row>
    <row r="39" spans="1:17" ht="14.25" customHeight="1" x14ac:dyDescent="0.2">
      <c r="A39" s="65"/>
      <c r="B39" s="35"/>
      <c r="C39" s="59" t="s">
        <v>30</v>
      </c>
      <c r="D39" s="25" t="s">
        <v>37</v>
      </c>
      <c r="E39" s="25"/>
      <c r="F39" s="54">
        <v>30.08</v>
      </c>
      <c r="G39" s="55">
        <f t="shared" ref="G39:G40" si="0">+(F39*M39)/1000</f>
        <v>2.6705023999999997</v>
      </c>
      <c r="H39" s="56">
        <v>995</v>
      </c>
      <c r="I39" s="57" t="s">
        <v>24</v>
      </c>
      <c r="J39" s="58">
        <f t="shared" ref="J39:J40" si="1">+(G39*H39)</f>
        <v>2657.1498879999999</v>
      </c>
      <c r="K39" s="30"/>
      <c r="L39" s="67"/>
      <c r="M39" s="60">
        <v>88.78</v>
      </c>
    </row>
    <row r="40" spans="1:17" ht="14.25" customHeight="1" x14ac:dyDescent="0.2">
      <c r="A40" s="65"/>
      <c r="B40" s="35"/>
      <c r="C40" s="59" t="s">
        <v>38</v>
      </c>
      <c r="D40" s="25" t="s">
        <v>39</v>
      </c>
      <c r="E40" s="25"/>
      <c r="F40" s="54">
        <v>34.159999999999997</v>
      </c>
      <c r="G40" s="55">
        <f t="shared" si="0"/>
        <v>3.0327248</v>
      </c>
      <c r="H40" s="56">
        <v>995</v>
      </c>
      <c r="I40" s="57" t="s">
        <v>24</v>
      </c>
      <c r="J40" s="58">
        <f t="shared" si="1"/>
        <v>3017.5611760000002</v>
      </c>
      <c r="K40" s="18"/>
      <c r="L40" s="67"/>
      <c r="M40" s="60">
        <v>88.78</v>
      </c>
    </row>
    <row r="41" spans="1:17" ht="14.25" customHeight="1" x14ac:dyDescent="0.2">
      <c r="A41" s="65"/>
      <c r="B41" s="35"/>
      <c r="C41" s="52"/>
      <c r="D41" s="62"/>
      <c r="E41" s="25"/>
      <c r="F41" s="54"/>
      <c r="G41" s="55"/>
      <c r="H41" s="56"/>
      <c r="I41" s="57"/>
      <c r="J41" s="58"/>
      <c r="K41" s="18"/>
      <c r="L41" s="67"/>
      <c r="M41" s="60"/>
    </row>
    <row r="42" spans="1:17" ht="14.25" customHeight="1" x14ac:dyDescent="0.2">
      <c r="A42" s="65"/>
      <c r="B42" s="35"/>
      <c r="C42" s="59"/>
      <c r="D42" s="25"/>
      <c r="E42" s="25"/>
      <c r="F42" s="54"/>
      <c r="G42" s="55"/>
      <c r="H42" s="56"/>
      <c r="I42" s="57"/>
      <c r="J42" s="58"/>
      <c r="K42" s="18"/>
      <c r="L42" s="67"/>
      <c r="M42" s="60"/>
    </row>
    <row r="43" spans="1:17" ht="14.25" customHeight="1" x14ac:dyDescent="0.2">
      <c r="A43" s="65"/>
      <c r="B43" s="35"/>
      <c r="C43" s="59" t="s">
        <v>40</v>
      </c>
      <c r="D43" s="25"/>
      <c r="E43" s="25"/>
      <c r="F43" s="54"/>
      <c r="G43" s="55"/>
      <c r="H43" s="56"/>
      <c r="I43" s="57"/>
      <c r="J43" s="58"/>
      <c r="K43" s="30"/>
      <c r="L43" s="67"/>
      <c r="M43" s="60"/>
    </row>
    <row r="44" spans="1:17" ht="14.25" customHeight="1" x14ac:dyDescent="0.2">
      <c r="A44" s="65"/>
      <c r="B44" s="35"/>
      <c r="C44" s="59" t="s">
        <v>41</v>
      </c>
      <c r="D44" s="25"/>
      <c r="E44" s="25"/>
      <c r="F44" s="54"/>
      <c r="G44" s="55"/>
      <c r="H44" s="56"/>
      <c r="I44" s="57"/>
      <c r="J44" s="58"/>
      <c r="K44" s="18"/>
      <c r="L44" s="67"/>
      <c r="M44" s="60"/>
    </row>
    <row r="45" spans="1:17" ht="14.25" customHeight="1" x14ac:dyDescent="0.2">
      <c r="A45" s="65"/>
      <c r="B45" s="35"/>
      <c r="C45" s="59" t="s">
        <v>43</v>
      </c>
      <c r="D45" s="25"/>
      <c r="E45" s="25"/>
      <c r="F45" s="54"/>
      <c r="G45" s="55"/>
      <c r="H45" s="56"/>
      <c r="I45" s="57"/>
      <c r="J45" s="58"/>
      <c r="K45" s="18"/>
      <c r="L45" s="67"/>
      <c r="M45" s="60"/>
      <c r="Q45" s="61"/>
    </row>
    <row r="46" spans="1:17" ht="14.25" customHeight="1" x14ac:dyDescent="0.2">
      <c r="A46" s="65"/>
      <c r="B46" s="35"/>
      <c r="C46" s="59" t="s">
        <v>42</v>
      </c>
      <c r="D46" s="25"/>
      <c r="E46" s="25"/>
      <c r="F46" s="54"/>
      <c r="G46" s="55"/>
      <c r="H46" s="56"/>
      <c r="I46" s="57"/>
      <c r="J46" s="58"/>
      <c r="K46" s="18"/>
      <c r="L46" s="67"/>
      <c r="M46" s="60"/>
    </row>
    <row r="47" spans="1:17" ht="14.25" customHeight="1" x14ac:dyDescent="0.2">
      <c r="A47" s="65"/>
      <c r="B47" s="35"/>
      <c r="C47" s="59"/>
      <c r="D47" s="25"/>
      <c r="E47" s="25"/>
      <c r="F47" s="54"/>
      <c r="G47" s="55"/>
      <c r="H47" s="56"/>
      <c r="I47" s="57"/>
      <c r="J47" s="58"/>
      <c r="K47" s="18"/>
      <c r="L47" s="67"/>
      <c r="M47" s="60"/>
    </row>
    <row r="48" spans="1:17" ht="14.25" customHeight="1" x14ac:dyDescent="0.2">
      <c r="A48" s="65"/>
      <c r="B48" s="35"/>
      <c r="C48" s="59" t="s">
        <v>44</v>
      </c>
      <c r="D48" s="25"/>
      <c r="E48" s="25"/>
      <c r="F48" s="54"/>
      <c r="G48" s="55"/>
      <c r="H48" s="56"/>
      <c r="I48" s="57"/>
      <c r="J48" s="58"/>
      <c r="K48" s="18"/>
      <c r="L48" s="67"/>
      <c r="M48" s="60"/>
    </row>
    <row r="49" spans="1:13" ht="14.25" customHeight="1" x14ac:dyDescent="0.25">
      <c r="A49" s="65"/>
      <c r="B49" s="35"/>
      <c r="C49" s="64"/>
      <c r="D49" s="25"/>
      <c r="E49" s="25"/>
      <c r="F49" s="54"/>
      <c r="G49" s="55"/>
      <c r="H49" s="56"/>
      <c r="I49" s="57"/>
      <c r="J49" s="58"/>
      <c r="K49" s="18"/>
      <c r="L49" s="67"/>
      <c r="M49" s="60"/>
    </row>
    <row r="50" spans="1:13" ht="14.25" customHeight="1" x14ac:dyDescent="0.2">
      <c r="A50" s="65"/>
      <c r="B50" s="35"/>
      <c r="C50" s="59"/>
      <c r="D50" s="25"/>
      <c r="E50" s="25"/>
      <c r="F50" s="54"/>
      <c r="G50" s="55"/>
      <c r="H50" s="56"/>
      <c r="I50" s="57"/>
      <c r="J50" s="58"/>
      <c r="K50" s="18"/>
      <c r="L50" s="67"/>
      <c r="M50" s="60"/>
    </row>
    <row r="51" spans="1:13" ht="12.75" customHeight="1" x14ac:dyDescent="0.2">
      <c r="A51" s="65"/>
      <c r="B51" s="35"/>
      <c r="C51" s="63"/>
      <c r="D51" s="62"/>
      <c r="E51" s="25"/>
      <c r="F51" s="54"/>
      <c r="G51" s="55"/>
      <c r="H51" s="56"/>
      <c r="I51" s="57"/>
      <c r="J51" s="58"/>
      <c r="K51" s="18"/>
      <c r="L51" s="68"/>
      <c r="M51" s="20"/>
    </row>
    <row r="52" spans="1:13" ht="12.75" customHeight="1" x14ac:dyDescent="0.2">
      <c r="A52" s="65"/>
      <c r="B52" s="35"/>
      <c r="C52" s="51"/>
      <c r="D52" s="36"/>
      <c r="E52" s="25"/>
      <c r="F52" s="26"/>
      <c r="G52" s="43"/>
      <c r="H52" s="27"/>
      <c r="I52" s="28"/>
      <c r="J52" s="29"/>
      <c r="K52" s="18"/>
      <c r="L52" s="68"/>
      <c r="M52" s="20"/>
    </row>
    <row r="53" spans="1:13" ht="12.75" customHeight="1" x14ac:dyDescent="0.2">
      <c r="A53" s="65"/>
      <c r="B53" s="35"/>
      <c r="C53" s="51"/>
      <c r="D53" s="37"/>
      <c r="E53" s="38"/>
      <c r="F53" s="42" t="s">
        <v>25</v>
      </c>
      <c r="G53" s="44">
        <f>SUM(G31:G51)</f>
        <v>21.651821599999998</v>
      </c>
      <c r="H53" s="39"/>
      <c r="I53" s="40"/>
      <c r="J53" s="29"/>
      <c r="K53" s="18"/>
      <c r="L53" s="67"/>
      <c r="M53" s="20"/>
    </row>
    <row r="54" spans="1:13" ht="14.25" customHeight="1" x14ac:dyDescent="0.2">
      <c r="A54" s="65"/>
      <c r="B54" s="35"/>
      <c r="C54" s="21"/>
      <c r="D54" s="21"/>
      <c r="E54" s="21"/>
      <c r="F54" s="21"/>
      <c r="G54" s="21"/>
      <c r="H54" s="21"/>
      <c r="I54" s="22"/>
      <c r="J54" s="53">
        <f>SUM(J31:J53)</f>
        <v>25449.840389599998</v>
      </c>
      <c r="K54" s="18"/>
      <c r="L54" s="65"/>
    </row>
    <row r="55" spans="1:13" ht="14.25" customHeight="1" x14ac:dyDescent="0.2">
      <c r="A55" s="65"/>
      <c r="B55" s="35"/>
      <c r="C55" s="45"/>
      <c r="D55" s="45"/>
      <c r="E55" s="45"/>
      <c r="F55" s="45"/>
      <c r="G55" s="45"/>
      <c r="H55" s="46"/>
      <c r="I55" s="47"/>
      <c r="J55" s="53"/>
      <c r="K55" s="18"/>
      <c r="L55" s="65"/>
    </row>
    <row r="56" spans="1:13" ht="12.75" customHeight="1" x14ac:dyDescent="0.2">
      <c r="A56" s="65"/>
      <c r="B56" s="35"/>
      <c r="C56" s="46"/>
      <c r="D56" s="45"/>
      <c r="E56" s="45"/>
      <c r="F56" s="45"/>
      <c r="G56" s="45"/>
      <c r="H56" s="48"/>
      <c r="I56" s="45"/>
      <c r="J56" s="53"/>
      <c r="K56" s="18"/>
      <c r="L56" s="65"/>
    </row>
    <row r="57" spans="1:13" ht="12.75" customHeight="1" x14ac:dyDescent="0.2">
      <c r="A57" s="65"/>
      <c r="B57" s="35"/>
      <c r="C57" s="46"/>
      <c r="D57" s="45"/>
      <c r="E57" s="45"/>
      <c r="F57" s="45"/>
      <c r="G57" s="45"/>
      <c r="H57" s="46"/>
      <c r="I57" s="49"/>
      <c r="J57" s="53"/>
      <c r="K57" s="18"/>
      <c r="L57" s="65"/>
    </row>
    <row r="58" spans="1:13" ht="12.75" customHeight="1" x14ac:dyDescent="0.2">
      <c r="A58" s="65"/>
      <c r="B58" s="35"/>
      <c r="C58" s="45"/>
      <c r="D58" s="45"/>
      <c r="E58" s="45"/>
      <c r="F58" s="45"/>
      <c r="G58" s="45"/>
      <c r="H58" s="48" t="s">
        <v>4</v>
      </c>
      <c r="I58" s="45"/>
      <c r="J58" s="53">
        <f>+J54</f>
        <v>25449.840389599998</v>
      </c>
      <c r="K58" s="18"/>
      <c r="L58" s="65"/>
    </row>
    <row r="59" spans="1:13" ht="12.75" customHeight="1" x14ac:dyDescent="0.2">
      <c r="A59" s="65"/>
      <c r="B59" s="35"/>
      <c r="C59" s="46"/>
      <c r="D59" s="45"/>
      <c r="E59" s="45"/>
      <c r="F59" s="45"/>
      <c r="G59" s="45"/>
      <c r="H59" s="45"/>
      <c r="I59" s="45"/>
      <c r="J59" s="24"/>
      <c r="K59" s="18"/>
      <c r="L59" s="65"/>
    </row>
    <row r="60" spans="1:13" ht="12.75" customHeight="1" x14ac:dyDescent="0.2">
      <c r="A60" s="65"/>
      <c r="B60" s="35"/>
      <c r="C60" s="46"/>
      <c r="D60" s="45"/>
      <c r="E60" s="45"/>
      <c r="F60" s="45"/>
      <c r="G60" s="45"/>
      <c r="H60" s="94"/>
      <c r="I60" s="95"/>
      <c r="J60" s="95"/>
      <c r="K60" s="18"/>
      <c r="L60" s="65"/>
    </row>
    <row r="61" spans="1:13" ht="12.75" customHeight="1" x14ac:dyDescent="0.2">
      <c r="A61" s="65"/>
      <c r="B61" s="35"/>
      <c r="C61" s="45"/>
      <c r="D61" s="45"/>
      <c r="E61" s="45"/>
      <c r="F61" s="45"/>
      <c r="G61" s="45"/>
      <c r="H61" s="45"/>
      <c r="I61" s="45"/>
      <c r="J61" s="30"/>
      <c r="K61" s="18"/>
      <c r="L61" s="65"/>
    </row>
    <row r="62" spans="1:13" ht="12.75" customHeight="1" x14ac:dyDescent="0.2">
      <c r="A62" s="65"/>
      <c r="B62" s="35"/>
      <c r="C62" s="45"/>
      <c r="D62" s="45"/>
      <c r="E62" s="45"/>
      <c r="F62" s="45"/>
      <c r="G62" s="45"/>
      <c r="H62" s="45"/>
      <c r="I62" s="45"/>
      <c r="J62" s="50"/>
      <c r="K62" s="18"/>
      <c r="L62" s="65"/>
    </row>
    <row r="63" spans="1:13" x14ac:dyDescent="0.2">
      <c r="A63" s="65"/>
      <c r="B63" s="30"/>
      <c r="C63" s="87"/>
      <c r="D63" s="88"/>
      <c r="E63" s="88"/>
      <c r="F63" s="88"/>
      <c r="G63" s="88"/>
      <c r="H63" s="88"/>
      <c r="I63" s="88"/>
      <c r="J63" s="88"/>
      <c r="K63" s="30"/>
      <c r="L63" s="65"/>
    </row>
    <row r="64" spans="1:13" ht="13.5" x14ac:dyDescent="0.25">
      <c r="A64" s="65"/>
      <c r="B64" s="30"/>
      <c r="C64" s="88"/>
      <c r="D64" s="89"/>
      <c r="E64" s="89"/>
      <c r="F64" s="73"/>
      <c r="G64" s="73"/>
      <c r="H64" s="73"/>
      <c r="I64" s="73"/>
      <c r="J64" s="41"/>
      <c r="K64" s="30"/>
      <c r="L64" s="65"/>
    </row>
    <row r="65" spans="1:12" x14ac:dyDescent="0.2">
      <c r="A65" s="65"/>
      <c r="B65" s="30"/>
      <c r="C65" s="35"/>
      <c r="D65" s="30"/>
      <c r="E65" s="30"/>
      <c r="F65" s="30"/>
      <c r="G65" s="30"/>
      <c r="H65" s="30"/>
      <c r="I65" s="30"/>
      <c r="J65" s="30"/>
      <c r="K65" s="30"/>
      <c r="L65" s="65"/>
    </row>
    <row r="66" spans="1:12" x14ac:dyDescent="0.2">
      <c r="A66" s="65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65"/>
    </row>
    <row r="67" spans="1:12" x14ac:dyDescent="0.2">
      <c r="A67" s="65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65"/>
    </row>
    <row r="68" spans="1:12" x14ac:dyDescent="0.2">
      <c r="A68" s="65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65"/>
    </row>
    <row r="69" spans="1:12" x14ac:dyDescent="0.2">
      <c r="A69" s="65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65"/>
    </row>
    <row r="70" spans="1:12" x14ac:dyDescent="0.2">
      <c r="A70" s="65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65"/>
    </row>
    <row r="71" spans="1:12" x14ac:dyDescent="0.2">
      <c r="A71" s="65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65"/>
    </row>
    <row r="72" spans="1:12" x14ac:dyDescent="0.2">
      <c r="A72" s="65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65"/>
    </row>
    <row r="73" spans="1:12" ht="18" customHeight="1" x14ac:dyDescent="0.2">
      <c r="A73" s="65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65"/>
    </row>
    <row r="74" spans="1:12" ht="16.5" customHeight="1" x14ac:dyDescent="0.2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5"/>
    </row>
    <row r="75" spans="1:12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</row>
  </sheetData>
  <mergeCells count="4">
    <mergeCell ref="C63:J63"/>
    <mergeCell ref="C64:E64"/>
    <mergeCell ref="C30:D30"/>
    <mergeCell ref="H60:J60"/>
  </mergeCells>
  <printOptions horizontalCentered="1" verticalCentered="1"/>
  <pageMargins left="0" right="0" top="0" bottom="0" header="0" footer="0"/>
  <pageSetup paperSize="9" scale="83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28" ma:contentTypeDescription="Create a new document." ma:contentTypeScope="" ma:versionID="5eea76452d7eb073b41e4ecbec7235c0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275667-42B8-4B43-ADE9-D4FC08ACBA66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2.xml><?xml version="1.0" encoding="utf-8"?>
<ds:datastoreItem xmlns:ds="http://schemas.openxmlformats.org/officeDocument/2006/customXml" ds:itemID="{87B7C31B-B31F-4CE9-9F72-90B48C7250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B405A3-748F-49FE-8A5C-21003EA72B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calc</vt:lpstr>
      <vt:lpstr>Offer</vt:lpstr>
      <vt:lpstr>Proform</vt:lpstr>
      <vt:lpstr>Packing</vt:lpstr>
      <vt:lpstr>Invoice</vt:lpstr>
      <vt:lpstr>Invoice!Área_de_impresión</vt:lpstr>
      <vt:lpstr>Offer!Área_de_impresión</vt:lpstr>
      <vt:lpstr>Packing!Área_de_impresión</vt:lpstr>
      <vt:lpstr>Proform!Área_de_impresión</vt:lpstr>
      <vt:lpstr>taula01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Quilez, Jose Manuel</dc:creator>
  <cp:keywords/>
  <dc:description/>
  <cp:lastModifiedBy>Quilez, Jose Manuel</cp:lastModifiedBy>
  <cp:lastPrinted>2018-09-13T08:48:30Z</cp:lastPrinted>
  <dcterms:created xsi:type="dcterms:W3CDTF">2011-06-07T13:51:36Z</dcterms:created>
  <dcterms:modified xsi:type="dcterms:W3CDTF">2018-09-13T09:05:52Z</dcterms:modified>
  <cp:version/>
</cp:coreProperties>
</file>